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Nororiental\"/>
    </mc:Choice>
  </mc:AlternateContent>
  <xr:revisionPtr revIDLastSave="0" documentId="13_ncr:1_{5460C164-B61E-41C5-A18E-46B92B2C42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<sst xmlns="http://schemas.openxmlformats.org/spreadsheetml/2006/main" count="3030" uniqueCount="2685">
  <si>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</si>
  <si>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</si>
  <si>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</si>
  <si>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</si>
  <si>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</si>
  <si>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</si>
  <si>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</si>
  <si>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</si>
  <si>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</si>
  <si>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</si>
  <si>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</si>
  <si>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</si>
  <si>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</si>
  <si>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</si>
  <si>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</si>
  <si>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</si>
  <si>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</si>
  <si>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</si>
  <si>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</si>
  <si>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</si>
  <si>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</si>
  <si>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</si>
  <si>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</si>
  <si>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</si>
  <si>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</si>
  <si>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</si>
  <si>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</si>
  <si>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</si>
  <si>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</si>
  <si>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</si>
  <si>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</si>
  <si>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</si>
  <si>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</si>
  <si>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</si>
  <si>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</si>
  <si>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</si>
  <si>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</si>
  <si>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</si>
  <si>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</si>
  <si>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</si>
  <si>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</si>
  <si>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</si>
  <si>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</si>
  <si>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</si>
  <si>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</si>
  <si>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</si>
  <si>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</si>
  <si>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</si>
  <si>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</si>
  <si>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</si>
  <si>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</si>
  <si>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</si>
  <si>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</si>
  <si>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</si>
  <si>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</si>
  <si>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</si>
  <si>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</si>
  <si>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</si>
  <si>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</si>
  <si>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</si>
  <si>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</si>
  <si>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</si>
  <si>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</si>
  <si>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</si>
  <si>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</si>
  <si>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</si>
  <si>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</si>
  <si>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</si>
  <si>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</si>
  <si>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</si>
  <si>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</si>
  <si>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</si>
  <si>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</si>
  <si>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</si>
  <si>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</si>
  <si>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</si>
  <si>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</si>
  <si>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</si>
  <si>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</si>
  <si>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</si>
  <si>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</si>
  <si>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</si>
  <si>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</si>
  <si>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</si>
  <si>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</si>
  <si>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</si>
  <si>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</si>
  <si>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</si>
  <si>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</si>
  <si>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</si>
  <si>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</si>
  <si>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</si>
  <si>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</si>
  <si>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</si>
  <si>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</si>
  <si>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</si>
  <si>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</si>
  <si>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</si>
  <si>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</si>
  <si>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</si>
  <si>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</si>
  <si>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</si>
  <si>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</si>
  <si>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</si>
  <si>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</si>
  <si>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</si>
  <si>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</si>
  <si>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</si>
  <si>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</si>
  <si>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</si>
  <si>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</si>
  <si>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</si>
  <si>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</si>
  <si>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</si>
  <si>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</si>
  <si>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</si>
  <si>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</si>
  <si>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</si>
  <si>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</si>
  <si>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</si>
  <si>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</si>
  <si>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</si>
  <si>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</si>
  <si>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</si>
  <si>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</si>
  <si>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</si>
  <si>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</si>
  <si>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</si>
  <si>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</si>
  <si>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</si>
  <si>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</si>
  <si>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</si>
  <si>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</si>
  <si>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</si>
  <si>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</si>
  <si>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</si>
  <si>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</si>
  <si>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</si>
  <si>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</si>
  <si>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</si>
  <si>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</si>
  <si>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</si>
  <si>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</si>
  <si>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</si>
  <si>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</si>
  <si>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</si>
  <si>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</si>
  <si>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</si>
  <si>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</si>
  <si>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</si>
  <si>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</si>
  <si>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</si>
  <si>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</si>
  <si>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</si>
  <si>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</si>
  <si>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</si>
  <si>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</si>
  <si>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</si>
  <si>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</si>
  <si>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</si>
  <si>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</si>
  <si>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</si>
  <si>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</si>
  <si>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</si>
  <si>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</si>
  <si>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</si>
  <si>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</si>
  <si>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</si>
  <si>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</si>
  <si>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</si>
  <si>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</si>
  <si>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</si>
  <si>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</si>
  <si>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</si>
  <si>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</si>
  <si>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</si>
  <si>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</si>
  <si>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</si>
  <si>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</si>
  <si>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</si>
  <si>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</si>
  <si>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</si>
  <si>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</si>
  <si>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</si>
  <si>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</si>
  <si>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</si>
  <si>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</si>
  <si>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</si>
  <si>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</si>
  <si>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</si>
  <si>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</si>
  <si>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</si>
  <si>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</si>
  <si>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</si>
  <si>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</si>
  <si>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</si>
  <si>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</si>
  <si>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</si>
  <si>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</si>
  <si>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</si>
  <si>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</si>
  <si>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</si>
  <si>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</si>
  <si>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</si>
  <si>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</si>
  <si>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</si>
  <si>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</si>
  <si>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</si>
  <si>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</si>
  <si>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</si>
  <si>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</si>
  <si>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</si>
  <si>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</si>
  <si>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</si>
  <si>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</si>
  <si>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</si>
  <si>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</si>
  <si>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</si>
  <si>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</si>
  <si>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</si>
  <si>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</si>
  <si>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</si>
  <si>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</si>
  <si>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</si>
  <si>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</si>
  <si>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</si>
  <si>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</si>
  <si>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</si>
  <si>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</si>
  <si>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</si>
  <si>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</si>
  <si>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</si>
  <si>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</si>
  <si>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</si>
  <si>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</si>
  <si>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</si>
  <si>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</si>
  <si>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</si>
  <si>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</si>
  <si>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</si>
  <si>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</si>
  <si>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</si>
  <si>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</si>
  <si>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</si>
  <si>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</si>
  <si>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</si>
  <si>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</si>
  <si>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</si>
  <si>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</si>
  <si>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</si>
  <si>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</si>
  <si>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</si>
  <si>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</si>
  <si>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</si>
  <si>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</si>
  <si>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</si>
  <si>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</si>
  <si>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</si>
  <si>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</si>
  <si>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</si>
  <si>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</si>
  <si>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</si>
  <si>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</si>
  <si>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</si>
  <si>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</si>
  <si>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</si>
  <si>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</si>
  <si>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</si>
  <si>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</si>
  <si>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</si>
  <si>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</si>
  <si>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</si>
  <si>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</si>
  <si>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</si>
  <si>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</si>
  <si>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</si>
  <si>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</si>
  <si>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</si>
  <si>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</si>
  <si>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</si>
  <si>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</si>
  <si>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</si>
  <si>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</si>
  <si>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</si>
  <si>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</si>
  <si>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</si>
  <si>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</si>
  <si>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</si>
  <si>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</si>
  <si>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</si>
  <si>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</si>
  <si>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</si>
  <si>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</si>
  <si>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</si>
  <si>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</si>
  <si>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</si>
  <si>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</si>
  <si>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</si>
  <si>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</si>
  <si>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</si>
  <si>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</si>
  <si>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</si>
  <si>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</si>
  <si>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</si>
  <si>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</si>
  <si>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</si>
  <si>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</si>
  <si>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</si>
  <si>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</si>
  <si>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</si>
  <si>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</si>
  <si>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</si>
  <si>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</si>
  <si>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</si>
  <si>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</si>
  <si>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</si>
  <si>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</si>
  <si>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</si>
  <si>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</si>
  <si>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</si>
  <si>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</si>
  <si>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</si>
  <si>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</si>
  <si>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</si>
  <si>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</si>
  <si>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</si>
  <si>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</si>
  <si>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</si>
  <si>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</si>
  <si>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</si>
  <si>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</si>
  <si>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</si>
  <si>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</si>
  <si>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</si>
  <si>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</si>
  <si>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</si>
  <si>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</si>
  <si>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</si>
  <si>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</si>
  <si>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</si>
  <si>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</si>
  <si>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</si>
  <si>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</si>
  <si>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</si>
  <si>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</si>
  <si>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</si>
  <si>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</si>
  <si>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</si>
  <si>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</si>
  <si>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</si>
  <si>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</si>
  <si>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</si>
  <si>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</si>
  <si>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</si>
  <si>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</si>
  <si>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</si>
  <si>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</si>
  <si>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</si>
  <si>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</si>
  <si>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</si>
  <si>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</si>
  <si>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</si>
  <si>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</si>
  <si>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</si>
  <si>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</si>
  <si>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</si>
  <si>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</si>
  <si>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</si>
  <si>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</si>
  <si>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</si>
  <si>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</si>
  <si>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</si>
  <si>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</si>
  <si>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</si>
  <si>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</si>
  <si>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</si>
  <si>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</si>
  <si>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</si>
  <si>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</si>
  <si>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</si>
  <si>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</si>
  <si>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</si>
  <si>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</si>
  <si>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</si>
  <si>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</si>
  <si>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</si>
  <si>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</si>
  <si>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</si>
  <si>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</si>
  <si>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</si>
  <si>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</si>
  <si>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</si>
  <si>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</si>
  <si>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</si>
  <si>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</si>
  <si>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</si>
  <si>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</si>
  <si>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</si>
  <si>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</si>
  <si>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</si>
  <si>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</si>
  <si>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</si>
  <si>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</si>
  <si>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</si>
  <si>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</si>
  <si>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</si>
  <si>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</si>
  <si>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</si>
  <si>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</si>
  <si>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</si>
  <si>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</si>
  <si>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</si>
  <si>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</si>
  <si>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</si>
  <si>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</si>
  <si>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</si>
  <si>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</si>
  <si>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</si>
  <si>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</si>
  <si>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</si>
  <si>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</si>
  <si>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</si>
  <si>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</si>
  <si>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</si>
  <si>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</si>
  <si>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</si>
  <si>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</si>
  <si>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</si>
  <si>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</si>
  <si>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</si>
  <si>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</si>
  <si>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</si>
  <si>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</si>
  <si>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</si>
  <si>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</si>
  <si>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</si>
  <si>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</si>
  <si>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</si>
  <si>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</si>
  <si>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</si>
  <si>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</si>
  <si>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</si>
  <si>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</si>
  <si>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</si>
  <si>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</si>
  <si>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</si>
  <si>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</si>
  <si>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</si>
  <si>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</si>
  <si>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</si>
  <si>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</si>
  <si>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</si>
  <si>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</si>
  <si>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</si>
  <si>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</si>
  <si>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</si>
  <si>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</si>
  <si>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</si>
  <si>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</si>
  <si>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</si>
  <si>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</si>
  <si>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</si>
  <si>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</si>
  <si>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</si>
  <si>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</si>
  <si>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</si>
  <si>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</si>
  <si>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</si>
  <si>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</si>
  <si>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</si>
  <si>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</si>
  <si>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</si>
  <si>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</si>
  <si>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</si>
  <si>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</si>
  <si>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</si>
  <si>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</si>
  <si>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</si>
  <si>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</si>
  <si>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</si>
  <si>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</si>
  <si>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</si>
  <si>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</si>
  <si>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</si>
  <si>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</si>
  <si>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</si>
  <si>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</si>
  <si>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</si>
  <si>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</si>
  <si>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</si>
  <si>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</si>
  <si>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</si>
  <si>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</si>
  <si>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</si>
  <si>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</si>
  <si>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</si>
  <si>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</si>
  <si>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</si>
  <si>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</si>
  <si>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</si>
  <si>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</si>
  <si>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</si>
  <si>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</si>
  <si>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</si>
  <si>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</si>
  <si>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</si>
  <si>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</si>
  <si>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</si>
  <si>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</si>
  <si>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</si>
  <si>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</si>
  <si>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</si>
  <si>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</si>
  <si>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</si>
  <si>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</si>
  <si>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</si>
  <si>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</si>
  <si>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</si>
  <si>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</si>
  <si>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</si>
  <si>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</si>
  <si>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</si>
  <si>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</si>
  <si>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</si>
  <si>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</si>
  <si>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</si>
  <si>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</si>
  <si>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</si>
  <si>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</si>
  <si>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</si>
  <si>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</si>
  <si>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</si>
  <si>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</si>
  <si>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</si>
  <si>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</si>
  <si>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</si>
  <si>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</si>
  <si>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</si>
  <si>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</si>
  <si>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</si>
  <si>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</si>
  <si>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</si>
  <si>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</si>
  <si>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</si>
  <si>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</si>
  <si>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</si>
  <si>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</si>
  <si>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</si>
  <si>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</si>
  <si>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</si>
  <si>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</si>
  <si>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</si>
  <si>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</si>
  <si>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</si>
  <si>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</si>
  <si>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</si>
  <si>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</si>
  <si>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</si>
  <si>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</si>
  <si>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</si>
  <si>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</si>
  <si>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</si>
  <si>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</si>
  <si>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</si>
  <si>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</si>
  <si>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</si>
  <si>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</si>
  <si>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</si>
  <si>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</si>
  <si>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</si>
  <si>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</si>
  <si>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</si>
  <si>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</si>
  <si>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</si>
  <si>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</si>
  <si>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</si>
  <si>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</si>
  <si>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</si>
  <si>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</si>
  <si>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</si>
  <si>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</si>
  <si>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</si>
  <si>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</si>
  <si>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</si>
  <si>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</si>
  <si>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</si>
  <si>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</si>
  <si>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</si>
  <si>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</si>
  <si>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</si>
  <si>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</si>
  <si>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</si>
  <si>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</si>
  <si>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</si>
  <si>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</si>
  <si>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</si>
  <si>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</si>
  <si>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</si>
  <si>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</si>
  <si>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</si>
  <si>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</si>
  <si>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</si>
  <si>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</si>
  <si>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</si>
  <si>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</si>
  <si>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</si>
  <si>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</si>
  <si>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</si>
  <si>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</si>
  <si>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</si>
  <si>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</si>
  <si>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</si>
  <si>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</si>
  <si>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</si>
  <si>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</si>
  <si>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</si>
  <si>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</si>
  <si>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</si>
  <si>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</si>
  <si>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</si>
  <si>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</si>
  <si>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</si>
  <si>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</si>
  <si>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</si>
  <si>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</si>
  <si>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</si>
  <si>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</si>
  <si>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</si>
  <si>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</si>
  <si>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</si>
  <si>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</si>
  <si>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</si>
  <si>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</si>
  <si>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</si>
  <si>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</si>
  <si>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</si>
  <si>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</si>
  <si>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</si>
  <si>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</si>
  <si>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</si>
  <si>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</si>
  <si>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</si>
  <si>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</si>
  <si>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</si>
  <si>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</si>
  <si>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</si>
  <si>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</si>
  <si>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</si>
  <si>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</si>
  <si>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</si>
  <si>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</si>
  <si>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</si>
  <si>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</si>
  <si>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</si>
  <si>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</si>
  <si>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</si>
  <si>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</si>
  <si>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</si>
  <si>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</si>
  <si>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</si>
  <si>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</si>
  <si>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</si>
  <si>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</si>
  <si>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</si>
  <si>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</si>
  <si>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</si>
  <si>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</si>
  <si>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</si>
  <si>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</si>
  <si>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</si>
  <si>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</si>
  <si>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</si>
  <si>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</si>
  <si>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</si>
  <si>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</si>
  <si>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</si>
  <si>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</si>
  <si>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</si>
  <si>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</si>
  <si>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</si>
  <si>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</si>
  <si>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</si>
  <si>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</si>
  <si>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</si>
  <si>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</si>
  <si>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</si>
  <si>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</si>
  <si>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</si>
  <si>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</si>
  <si>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</si>
  <si>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</si>
  <si>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</si>
  <si>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</si>
  <si>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</si>
  <si>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</si>
  <si>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</si>
  <si>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</si>
  <si>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</si>
  <si>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</si>
  <si>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</si>
  <si>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</si>
  <si>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</si>
  <si>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</si>
  <si>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</si>
  <si>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</si>
  <si>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</si>
  <si>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</si>
  <si>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</si>
  <si>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</si>
  <si>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</si>
  <si>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</si>
  <si>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</si>
  <si>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</si>
  <si>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</si>
  <si>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</si>
  <si>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</si>
  <si>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</si>
  <si>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</si>
  <si>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</si>
  <si>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</si>
  <si>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</si>
  <si>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</si>
  <si>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</si>
  <si>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</si>
  <si>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</si>
  <si>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</si>
  <si>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</si>
  <si>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</si>
  <si>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</si>
  <si>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</si>
  <si>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</si>
  <si>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</si>
  <si>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</si>
  <si>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</si>
  <si>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</si>
  <si>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</si>
  <si>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</si>
  <si>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</si>
  <si>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</si>
  <si>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</si>
  <si>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</si>
  <si>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</si>
  <si>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</si>
  <si>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</si>
  <si>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</si>
  <si>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</si>
  <si>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</si>
  <si>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</si>
  <si>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</si>
  <si>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</si>
  <si>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</si>
  <si>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</si>
  <si>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</si>
  <si>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</si>
  <si>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</si>
  <si>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</si>
  <si>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</si>
  <si>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</si>
  <si>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</si>
  <si>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</si>
  <si>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</si>
  <si>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</si>
  <si>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</si>
  <si>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</si>
  <si>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</si>
  <si>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</si>
  <si>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</si>
  <si>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</si>
  <si>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</si>
  <si>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</si>
  <si>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</si>
  <si>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</si>
  <si>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</si>
  <si>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</si>
  <si>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</si>
  <si>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</si>
  <si>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</si>
  <si>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</si>
  <si>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</si>
  <si>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</si>
  <si>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</si>
  <si>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</si>
  <si>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</si>
  <si>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</si>
  <si>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</si>
  <si>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</si>
  <si>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</si>
  <si>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</si>
  <si>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</si>
  <si>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</si>
  <si>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</si>
  <si>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</si>
  <si>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</si>
  <si>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</si>
  <si>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</si>
  <si>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</si>
  <si>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</si>
  <si>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</si>
  <si>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</si>
  <si>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</si>
  <si>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</si>
  <si>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</si>
  <si>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</si>
  <si>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</si>
  <si>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</si>
  <si>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</si>
  <si>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</si>
  <si>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</si>
  <si>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</si>
  <si>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</si>
  <si>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</si>
  <si>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</si>
  <si>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</si>
  <si>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</si>
  <si>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</si>
  <si>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</si>
  <si>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</si>
  <si>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</si>
  <si>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</si>
  <si>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</si>
  <si>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</si>
  <si>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</si>
  <si>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</si>
  <si>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</si>
  <si>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</si>
  <si>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</si>
  <si>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</si>
  <si>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</si>
  <si>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</si>
  <si>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</si>
  <si>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</si>
  <si>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</si>
  <si>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</si>
  <si>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</si>
  <si>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</si>
  <si>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</si>
  <si>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</si>
  <si>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</si>
  <si>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</si>
  <si>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</si>
  <si>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</si>
  <si>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</si>
  <si>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</si>
  <si>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</si>
  <si>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</si>
  <si>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</si>
  <si>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</si>
  <si>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</si>
  <si>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</si>
  <si>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</si>
  <si>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</si>
  <si>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</si>
  <si>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</si>
  <si>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</si>
  <si>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</si>
  <si>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</si>
  <si>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</si>
  <si>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</si>
  <si>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</si>
  <si>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</si>
  <si>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</si>
  <si>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</si>
  <si>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</si>
  <si>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</si>
  <si>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</si>
  <si>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</si>
  <si>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</si>
  <si>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</si>
  <si>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</si>
  <si>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</si>
  <si>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</si>
  <si>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</si>
  <si>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</si>
  <si>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</si>
  <si>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</si>
  <si>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</si>
  <si>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</si>
  <si>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</si>
  <si>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</si>
  <si>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</si>
  <si>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</si>
  <si>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</si>
  <si>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</si>
  <si>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</si>
  <si>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</si>
  <si>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</si>
  <si>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</si>
  <si>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</si>
  <si>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</si>
  <si>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</si>
  <si>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</si>
  <si>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</si>
  <si>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</si>
  <si>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</si>
  <si>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</si>
  <si>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</si>
  <si>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</si>
  <si>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</si>
  <si>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</si>
  <si>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</si>
  <si>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</si>
  <si>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</si>
  <si>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</si>
  <si>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</si>
  <si>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</si>
  <si>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</si>
  <si>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</si>
  <si>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</si>
  <si>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</si>
  <si>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</si>
  <si>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</si>
  <si>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</si>
  <si>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</si>
  <si>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</si>
  <si>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</si>
  <si>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</si>
  <si>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</si>
  <si>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</si>
  <si>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</si>
  <si>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</si>
  <si>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</si>
  <si>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</si>
  <si>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</si>
  <si>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</si>
  <si>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</si>
  <si>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</si>
  <si>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</si>
  <si>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</si>
  <si>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</si>
  <si>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</si>
  <si>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</si>
  <si>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</si>
  <si>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</si>
  <si>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</si>
  <si>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</si>
  <si>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</si>
  <si>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</si>
  <si>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</si>
  <si>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</si>
  <si>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</si>
  <si>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</si>
  <si>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</si>
  <si>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</si>
  <si>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</si>
  <si>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</si>
  <si>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</si>
  <si>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</si>
  <si>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</si>
  <si>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</si>
  <si>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</si>
  <si>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</si>
  <si>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</si>
  <si>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</si>
  <si>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</si>
  <si>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</si>
  <si>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</si>
  <si>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</si>
  <si>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</si>
  <si>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</si>
  <si>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</si>
  <si>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</si>
  <si>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</si>
  <si>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</si>
  <si>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</si>
  <si>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</si>
  <si>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</si>
  <si>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</si>
  <si>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</si>
  <si>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</si>
  <si>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</si>
  <si>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</si>
  <si>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</si>
  <si>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</si>
  <si>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</si>
  <si>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</si>
  <si>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</si>
  <si>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</si>
  <si>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</si>
  <si>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</si>
  <si>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</si>
  <si>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</si>
  <si>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</si>
  <si>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</si>
  <si>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</si>
  <si>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</si>
  <si>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</si>
  <si>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</si>
  <si>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</si>
  <si>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</si>
  <si>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</si>
  <si>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</si>
  <si>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</si>
  <si>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</si>
  <si>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</si>
  <si>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</si>
  <si>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</si>
  <si>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</si>
  <si>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</si>
  <si>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</si>
  <si>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</si>
  <si>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</si>
  <si>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</si>
  <si>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</si>
  <si>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</si>
  <si>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</si>
  <si>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</si>
  <si>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</si>
  <si>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</si>
  <si>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</si>
  <si>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</si>
  <si>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</si>
  <si>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</si>
  <si>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</si>
  <si>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</si>
  <si>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</si>
  <si>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</si>
  <si>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</si>
  <si>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</si>
  <si>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</si>
  <si>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</si>
  <si>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</si>
  <si>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</si>
  <si>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</si>
  <si>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</si>
  <si>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</si>
  <si>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</si>
  <si>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</si>
  <si>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</si>
  <si>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</si>
  <si>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</si>
  <si>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</si>
  <si>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</si>
  <si>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</si>
  <si>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</si>
  <si>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</si>
  <si>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</si>
  <si>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</si>
  <si>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</si>
  <si>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</si>
  <si>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</si>
  <si>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</si>
  <si>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</si>
  <si>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</si>
  <si>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</si>
  <si>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</si>
  <si>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</si>
  <si>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</si>
  <si>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</si>
  <si>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</si>
  <si>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</si>
  <si>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</si>
  <si>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</si>
  <si>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</si>
  <si>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</si>
  <si>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</si>
  <si>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</si>
  <si>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</si>
  <si>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</si>
  <si>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</si>
  <si>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</si>
  <si>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</si>
  <si>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</si>
  <si>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</si>
  <si>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</si>
  <si>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</si>
  <si>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</si>
  <si>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</si>
  <si>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</si>
  <si>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</si>
  <si>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</si>
  <si>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</si>
  <si>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</si>
  <si>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</si>
  <si>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</si>
  <si>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</si>
  <si>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</si>
  <si>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</si>
  <si>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</si>
  <si>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</si>
  <si>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</si>
  <si>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</si>
  <si>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</si>
  <si>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</si>
  <si>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</si>
  <si>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</si>
  <si>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</si>
  <si>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</si>
  <si>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</si>
  <si>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</si>
  <si>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</si>
  <si>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</si>
  <si>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</si>
  <si>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</si>
  <si>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</si>
  <si>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</si>
  <si>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</si>
  <si>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</si>
  <si>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</si>
  <si>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</si>
  <si>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</si>
  <si>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</si>
  <si>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</si>
  <si>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</si>
  <si>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</si>
  <si>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</si>
  <si>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</si>
  <si>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</si>
  <si>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</si>
  <si>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</si>
  <si>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</si>
  <si>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</si>
  <si>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</si>
  <si>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</si>
  <si>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</si>
  <si>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</si>
  <si>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</si>
  <si>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</si>
  <si>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</si>
  <si>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</si>
  <si>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</si>
  <si>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</si>
  <si>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</si>
  <si>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</si>
  <si>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</si>
  <si>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</si>
  <si>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</si>
  <si>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</si>
  <si>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</si>
  <si>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</si>
  <si>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</si>
  <si>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</si>
  <si>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</si>
  <si>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</si>
  <si>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</si>
  <si>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</si>
  <si>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</si>
  <si>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</si>
  <si>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</si>
  <si>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</si>
  <si>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</si>
  <si>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</si>
  <si>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</si>
  <si>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</si>
  <si>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</si>
  <si>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</si>
  <si>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</si>
  <si>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</si>
  <si>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</si>
  <si>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</si>
  <si>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</si>
  <si>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</si>
  <si>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</si>
  <si>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</si>
  <si>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</si>
  <si>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</si>
  <si>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</si>
  <si>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</si>
  <si>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</si>
  <si>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</si>
  <si>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</si>
  <si>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</si>
  <si>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</si>
  <si>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</si>
  <si>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</si>
  <si>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</si>
  <si>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</si>
  <si>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</si>
  <si>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</si>
  <si>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</si>
  <si>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</si>
  <si>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</si>
  <si>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</si>
  <si>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</si>
  <si>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</si>
  <si>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</si>
  <si>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</si>
  <si>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</si>
  <si>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</si>
  <si>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</si>
  <si>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</si>
  <si>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</si>
  <si>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</si>
  <si>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</si>
  <si>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</si>
  <si>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</si>
  <si>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</si>
  <si>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</si>
  <si>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</si>
  <si>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</si>
  <si>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</si>
  <si>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</si>
  <si>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</si>
  <si>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</si>
  <si>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</si>
  <si>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</si>
  <si>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</si>
  <si>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</si>
  <si>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</si>
  <si>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</si>
  <si>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</si>
  <si>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</si>
  <si>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</si>
  <si>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</si>
  <si>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</si>
  <si>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</si>
  <si>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</si>
  <si>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</si>
  <si>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</si>
  <si>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</si>
  <si>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</si>
  <si>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</si>
  <si>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</si>
  <si>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</si>
  <si>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</si>
  <si>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</si>
  <si>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</si>
  <si>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</si>
  <si>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</si>
  <si>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</si>
  <si>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</si>
  <si>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</si>
  <si>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</si>
  <si>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</si>
  <si>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</si>
  <si>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</si>
  <si>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</si>
  <si>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</si>
  <si>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</si>
  <si>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</si>
  <si>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</si>
  <si>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</si>
  <si>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</si>
  <si>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</si>
  <si>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</si>
  <si>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</si>
  <si>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</si>
  <si>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</si>
  <si>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</si>
  <si>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</si>
  <si>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</si>
  <si>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</si>
  <si>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</si>
  <si>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</si>
  <si>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</si>
  <si>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</si>
  <si>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</si>
  <si>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</si>
  <si>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</si>
  <si>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</si>
  <si>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</si>
  <si>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</si>
  <si>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</si>
  <si>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</si>
  <si>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</si>
  <si>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</si>
  <si>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</si>
  <si>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</si>
  <si>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</si>
  <si>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</si>
  <si>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</si>
  <si>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</si>
  <si>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</si>
  <si>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</si>
  <si>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</si>
  <si>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</si>
  <si>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</si>
  <si>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</si>
  <si>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</si>
  <si>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</si>
  <si>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</si>
  <si>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</si>
  <si>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</si>
  <si>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</si>
  <si>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</si>
  <si>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</si>
  <si>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</si>
  <si>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</si>
  <si>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</si>
  <si>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</si>
  <si>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</si>
  <si>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</si>
  <si>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</si>
  <si>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</si>
  <si>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</si>
  <si>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</si>
  <si>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</si>
  <si>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</si>
  <si>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</si>
  <si>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</si>
  <si>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</si>
  <si>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</si>
  <si>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</si>
  <si>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</si>
  <si>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</si>
  <si>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</si>
  <si>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</si>
  <si>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</si>
  <si>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</si>
  <si>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</si>
  <si>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</si>
  <si>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</si>
  <si>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</si>
  <si>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</si>
  <si>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</si>
  <si>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</si>
  <si>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</si>
  <si>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</si>
  <si>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</si>
  <si>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</si>
  <si>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</si>
  <si>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</si>
  <si>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</si>
  <si>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</si>
  <si>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</si>
  <si>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</si>
  <si>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</si>
  <si>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</si>
  <si>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</si>
  <si>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</si>
  <si>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</si>
  <si>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</si>
  <si>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</si>
  <si>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</si>
  <si>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</si>
  <si>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</si>
  <si>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</si>
  <si>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</si>
  <si>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</si>
  <si>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</si>
  <si>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</si>
  <si>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</si>
  <si>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</si>
  <si>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</si>
  <si>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</si>
  <si>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</si>
  <si>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</si>
  <si>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</si>
  <si>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</si>
  <si>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</si>
  <si>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</si>
  <si>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</si>
  <si>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</si>
  <si>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</si>
  <si>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</si>
  <si>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</si>
  <si>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</si>
  <si>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</si>
  <si>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</si>
  <si>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</si>
  <si>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</si>
  <si>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</si>
  <si>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</si>
  <si>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</si>
  <si>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</si>
  <si>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</si>
  <si>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</si>
  <si>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</si>
  <si>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</si>
  <si>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</si>
  <si>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</si>
  <si>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</si>
  <si>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</si>
  <si>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</si>
  <si>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</si>
  <si>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</si>
  <si>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</si>
  <si>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</si>
  <si>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</si>
  <si>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</si>
  <si>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</si>
  <si>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</si>
  <si>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</si>
  <si>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</si>
  <si>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</si>
  <si>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</si>
  <si>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</si>
  <si>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</si>
  <si>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</si>
  <si>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</si>
  <si>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</si>
  <si>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</si>
  <si>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</si>
  <si>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</si>
  <si>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</si>
  <si>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</si>
  <si>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</si>
  <si>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</si>
  <si>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</si>
  <si>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</si>
  <si>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</si>
  <si>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</si>
  <si>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</si>
  <si>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</si>
  <si>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</si>
  <si>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</si>
  <si>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</si>
  <si>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</si>
  <si>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</si>
  <si>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</si>
  <si>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</si>
  <si>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</si>
  <si>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</si>
  <si>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</si>
  <si>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</si>
  <si>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</si>
  <si>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</si>
  <si>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</si>
  <si>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</si>
  <si>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</si>
  <si>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</si>
  <si>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</si>
  <si>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</si>
  <si>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</si>
  <si>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</si>
  <si>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</si>
  <si>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</si>
  <si>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</si>
  <si>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</si>
  <si>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</si>
  <si>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</si>
  <si>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</si>
  <si>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</si>
  <si>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</si>
  <si>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</si>
  <si>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</si>
  <si>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</si>
  <si>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</si>
  <si>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</si>
  <si>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</si>
  <si>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</si>
  <si>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</si>
  <si>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</si>
  <si>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</si>
  <si>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</si>
  <si>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</si>
  <si>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</si>
  <si>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</si>
  <si>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</si>
  <si>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</si>
  <si>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</si>
  <si>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</si>
  <si>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</si>
  <si>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</si>
  <si>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</si>
  <si>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</si>
  <si>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</si>
  <si>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</si>
  <si>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</si>
  <si>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</si>
  <si>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</si>
  <si>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</si>
  <si>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</si>
  <si>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</si>
  <si>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</si>
  <si>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</si>
  <si>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</si>
  <si>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</si>
  <si>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</si>
  <si>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</si>
  <si>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</si>
  <si>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</si>
  <si>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</si>
  <si>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</si>
  <si>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</si>
  <si>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</si>
  <si>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</si>
  <si>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</si>
  <si>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</si>
  <si>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</si>
  <si>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</si>
  <si>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</si>
  <si>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</si>
  <si>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</si>
  <si>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</si>
  <si>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</si>
  <si>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</si>
  <si>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</si>
  <si>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</si>
  <si>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</si>
  <si>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</si>
  <si>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</si>
  <si>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</si>
  <si>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</si>
  <si>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</si>
  <si>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</si>
  <si>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</si>
  <si>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</si>
  <si>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</si>
  <si>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</si>
  <si>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</si>
  <si>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</si>
  <si>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</si>
  <si>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</si>
  <si>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</si>
  <si>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</si>
  <si>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</si>
  <si>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</si>
  <si>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</si>
  <si>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</si>
  <si>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</si>
  <si>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</si>
  <si>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</si>
  <si>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</si>
  <si>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</si>
  <si>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</si>
  <si>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</si>
  <si>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</si>
  <si>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</si>
  <si>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</si>
  <si>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</si>
  <si>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</si>
  <si>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</si>
  <si>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</si>
  <si>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</si>
  <si>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</si>
  <si>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</si>
  <si>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</si>
  <si>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</si>
  <si>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</si>
  <si>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</si>
  <si>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</si>
  <si>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</si>
  <si>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</si>
  <si>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</si>
  <si>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</si>
  <si>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</si>
  <si>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</si>
  <si>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</si>
  <si>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</si>
  <si>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</si>
  <si>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</si>
  <si>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</si>
  <si>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</si>
  <si>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</si>
  <si>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</si>
  <si>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</si>
  <si>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</si>
  <si>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</si>
  <si>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</si>
  <si>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</si>
  <si>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</si>
  <si>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</si>
  <si>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</si>
  <si>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</si>
  <si>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</si>
  <si>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</si>
  <si>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</si>
  <si>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</si>
  <si>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</si>
  <si>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</si>
  <si>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</si>
  <si>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</si>
  <si>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</si>
  <si>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</si>
  <si>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</si>
  <si>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</si>
  <si>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</si>
  <si>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</si>
  <si>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</si>
  <si>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</si>
  <si>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</si>
  <si>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</si>
  <si>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</si>
  <si>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</si>
  <si>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</si>
  <si>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</si>
  <si>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</si>
  <si>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</si>
  <si>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</si>
  <si>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</si>
  <si>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</si>
  <si>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</si>
  <si>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</si>
  <si>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</si>
  <si>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</si>
  <si>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</si>
  <si>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</si>
  <si>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</si>
  <si>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</si>
  <si>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</si>
  <si>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</si>
  <si>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</si>
  <si>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</si>
  <si>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</si>
  <si>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</si>
  <si>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</si>
  <si>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</si>
  <si>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</si>
  <si>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</si>
  <si>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</si>
  <si>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</si>
  <si>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</si>
  <si>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</si>
  <si>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</si>
  <si>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</si>
  <si>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</si>
  <si>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</si>
  <si>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</si>
  <si>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</si>
  <si>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</si>
  <si>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</si>
  <si>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</si>
  <si>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</si>
  <si>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</si>
  <si>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</si>
  <si>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</si>
  <si>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</si>
  <si>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</si>
  <si>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</si>
  <si>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</si>
  <si>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</si>
  <si>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</si>
  <si>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</si>
  <si>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</si>
  <si>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</si>
  <si>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</si>
  <si>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</si>
  <si>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</si>
  <si>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</si>
  <si>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</si>
  <si>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</si>
  <si>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</si>
  <si>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</si>
  <si>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</si>
  <si>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</si>
  <si>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</si>
  <si>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</si>
  <si>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</si>
  <si>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</si>
  <si>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</si>
  <si>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</si>
  <si>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</si>
  <si>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</si>
  <si>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</si>
  <si>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</si>
  <si>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</si>
  <si>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</si>
  <si>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</si>
  <si>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</si>
  <si>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</si>
  <si>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</si>
  <si>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</si>
  <si>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</si>
  <si>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</si>
  <si>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</si>
  <si>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</si>
  <si>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</si>
  <si>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</si>
  <si>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</si>
  <si>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</si>
  <si>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</si>
  <si>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</si>
  <si>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</si>
  <si>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</si>
  <si>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</si>
  <si>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</si>
  <si>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</si>
  <si>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</si>
  <si>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</si>
  <si>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</si>
  <si>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</si>
  <si>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</si>
  <si>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</si>
  <si>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</si>
  <si>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</si>
  <si>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</si>
  <si>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</si>
  <si>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</si>
  <si>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</si>
  <si>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</si>
  <si>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</si>
  <si>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</si>
  <si>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</si>
  <si>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</si>
  <si>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</si>
  <si>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</si>
  <si>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</si>
  <si>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</si>
  <si>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</si>
  <si>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</si>
  <si>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</si>
  <si>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</si>
  <si>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</si>
  <si>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</si>
  <si>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</si>
  <si>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</si>
  <si>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</si>
  <si>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</si>
  <si>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</si>
  <si>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</si>
  <si>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</si>
  <si>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</si>
  <si>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</si>
  <si>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</si>
  <si>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</si>
  <si>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</si>
  <si>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</si>
  <si>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</si>
  <si>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</si>
  <si>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</si>
  <si>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</si>
  <si>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</si>
  <si>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</si>
  <si>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</si>
  <si>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</si>
  <si>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</si>
  <si>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</si>
  <si>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</si>
  <si>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</si>
  <si>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</si>
  <si>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</si>
  <si>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</si>
  <si>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</si>
  <si>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</si>
  <si>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</si>
  <si>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</si>
  <si>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</si>
  <si>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</si>
  <si>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</si>
  <si>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</si>
  <si>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</si>
  <si>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</si>
  <si>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</si>
  <si>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</si>
  <si>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</si>
  <si>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</si>
  <si>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</si>
  <si>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</si>
  <si>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</si>
  <si>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</si>
  <si>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</si>
  <si>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</si>
  <si>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</si>
  <si>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</si>
  <si>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</si>
  <si>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</si>
  <si>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</si>
  <si>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</si>
  <si>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</si>
  <si>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</si>
  <si>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</si>
  <si>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</si>
  <si>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</si>
  <si>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</si>
  <si>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</si>
  <si>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</si>
  <si>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</si>
  <si>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</si>
  <si>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</si>
  <si>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</si>
  <si>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</si>
  <si>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</si>
  <si>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</si>
  <si>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</si>
  <si>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</si>
  <si>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</si>
  <si>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</si>
  <si>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</si>
  <si>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</si>
  <si>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</si>
  <si>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</si>
  <si>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</si>
  <si>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</si>
  <si>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</si>
  <si>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</si>
  <si>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</si>
  <si>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</si>
  <si>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</si>
  <si>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</si>
  <si>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</si>
  <si>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</si>
  <si>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</si>
  <si>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</si>
  <si>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</si>
  <si>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</si>
  <si>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</si>
  <si>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</si>
  <si>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</si>
  <si>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</si>
  <si>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</si>
  <si>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</si>
  <si>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</si>
  <si>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</si>
  <si>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</si>
  <si>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</si>
  <si>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</si>
  <si>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</si>
  <si>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</si>
  <si>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</si>
  <si>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</si>
  <si>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</si>
  <si>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</si>
  <si>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</si>
  <si>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</si>
  <si>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</si>
  <si>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</si>
  <si>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</si>
  <si>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</si>
  <si>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</si>
  <si>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</si>
  <si>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</si>
  <si>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</si>
  <si>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</si>
  <si>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</si>
  <si>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</si>
  <si>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</si>
  <si>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</si>
  <si>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</si>
  <si>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</si>
  <si>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</si>
  <si>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</si>
  <si>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</si>
  <si>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</si>
  <si>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</si>
  <si>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</si>
  <si>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</si>
  <si>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</si>
  <si>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</si>
  <si>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</si>
  <si>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</si>
  <si>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</si>
  <si>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</si>
  <si>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</si>
  <si>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</si>
  <si>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</si>
  <si>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</si>
  <si>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</si>
  <si>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</si>
  <si>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</si>
  <si>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</si>
  <si>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</si>
  <si>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</si>
  <si>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</si>
  <si>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</si>
  <si>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</si>
  <si>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</si>
  <si>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</si>
  <si>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</si>
  <si>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</si>
  <si>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</si>
  <si>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</si>
  <si>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</si>
  <si>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</si>
  <si>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</si>
  <si>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</si>
  <si>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</si>
  <si>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</si>
  <si>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</si>
  <si>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</si>
  <si>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</si>
  <si>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</si>
  <si>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</si>
  <si>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</si>
  <si>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</si>
  <si>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</si>
  <si>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</si>
  <si>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</si>
  <si>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</si>
  <si>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</si>
  <si>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</si>
  <si>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</si>
  <si>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</si>
  <si>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</si>
  <si>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</si>
  <si>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</si>
  <si>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</si>
  <si>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</si>
  <si>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</si>
  <si>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</si>
  <si>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</si>
  <si>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</si>
  <si>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</si>
  <si>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</si>
  <si>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</si>
  <si>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</si>
  <si>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</si>
  <si>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</si>
  <si>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</si>
  <si>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</si>
  <si>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</si>
  <si>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</si>
  <si>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</si>
  <si>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</si>
  <si>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</si>
  <si>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</si>
  <si>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</si>
  <si>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</si>
  <si>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</si>
  <si>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</si>
  <si>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</si>
  <si>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</si>
  <si>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</si>
  <si>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</si>
  <si>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</si>
  <si>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</si>
  <si>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</si>
  <si>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</si>
  <si>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</si>
  <si>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</si>
  <si>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</si>
  <si>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</si>
  <si>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</si>
  <si>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</si>
  <si>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</si>
  <si>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</si>
  <si>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</si>
  <si>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</si>
  <si>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</si>
  <si>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</si>
  <si>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</si>
  <si>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</si>
  <si>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</si>
  <si>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</si>
  <si>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</si>
  <si>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</si>
  <si>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</si>
  <si>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</si>
  <si>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</si>
  <si>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</si>
  <si>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</si>
  <si>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</si>
  <si>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</si>
  <si>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</si>
  <si>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</si>
  <si>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</si>
  <si>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</si>
  <si>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</si>
  <si>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</si>
  <si>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</si>
  <si>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</si>
  <si>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</si>
  <si>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</si>
  <si>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</si>
  <si>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</si>
  <si>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</si>
  <si>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</si>
  <si>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</si>
  <si>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</si>
  <si>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</si>
  <si>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</si>
  <si>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</si>
  <si>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</si>
  <si>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</si>
  <si>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</si>
  <si>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</si>
  <si>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</si>
  <si>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</si>
  <si>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</si>
  <si>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</si>
  <si>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</si>
  <si>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</si>
  <si>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</si>
  <si>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</si>
  <si>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</si>
  <si>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</si>
  <si>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</si>
  <si>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</si>
  <si>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</si>
  <si>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</si>
  <si>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</si>
  <si>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</si>
  <si>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</si>
  <si>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</si>
  <si>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</si>
  <si>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</si>
  <si>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</si>
  <si>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</si>
  <si>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</si>
  <si>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</si>
  <si>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</si>
  <si>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</si>
  <si>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</si>
  <si>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</si>
  <si>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</si>
  <si>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</si>
  <si>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</si>
  <si>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</si>
  <si>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</si>
  <si>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</si>
  <si>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</si>
  <si>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</si>
  <si>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</si>
  <si>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</si>
  <si>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</si>
  <si>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</si>
  <si>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</si>
  <si>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</si>
  <si>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</si>
  <si>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</si>
  <si>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</si>
  <si>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</si>
  <si>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</si>
  <si>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</si>
  <si>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</si>
  <si>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</si>
  <si>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</si>
  <si>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</si>
  <si>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</si>
  <si>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</si>
  <si>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</si>
  <si>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</si>
  <si>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</si>
  <si>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</si>
  <si>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</si>
  <si>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</si>
  <si>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</si>
  <si>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</si>
  <si>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</si>
  <si>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</si>
  <si>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</si>
  <si>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</si>
  <si>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</si>
  <si>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</si>
  <si>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</si>
  <si>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</si>
  <si>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</si>
  <si>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</si>
  <si>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</si>
  <si>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</si>
  <si>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</si>
  <si>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</si>
  <si>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</si>
  <si>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</si>
  <si>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</si>
  <si>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</si>
  <si>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</si>
  <si>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</si>
  <si>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</si>
  <si>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</si>
  <si>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</si>
  <si>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</si>
  <si>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</si>
  <si>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</si>
  <si>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</si>
  <si>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</si>
  <si>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</si>
  <si>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</si>
  <si>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</si>
  <si>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</si>
  <si>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</si>
  <si>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</si>
  <si>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</si>
  <si>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</si>
  <si>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</si>
  <si>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</si>
  <si>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</si>
  <si>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</si>
  <si>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</si>
  <si>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</si>
  <si>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</si>
  <si>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</si>
  <si>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</si>
  <si>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</si>
  <si>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</si>
  <si>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</si>
  <si>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</si>
  <si>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</si>
  <si>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</si>
  <si>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</si>
  <si>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</si>
  <si>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</si>
  <si>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</si>
  <si>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</si>
  <si>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</si>
  <si>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</si>
  <si>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</si>
  <si>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</si>
  <si>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</si>
  <si>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</si>
  <si>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</si>
  <si>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</si>
  <si>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</si>
  <si>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</si>
  <si>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</si>
  <si>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</si>
  <si>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</si>
  <si>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</si>
  <si>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</si>
  <si>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</si>
  <si>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</si>
  <si>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</si>
  <si>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</si>
  <si>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</si>
  <si>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</si>
  <si>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</si>
  <si>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</si>
  <si>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</si>
  <si>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</si>
  <si>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</si>
  <si>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</si>
  <si>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</si>
  <si>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</si>
  <si>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</si>
  <si>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</si>
  <si>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</si>
  <si>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</si>
  <si>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</si>
  <si>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</si>
  <si>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</si>
  <si>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</si>
  <si>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</si>
  <si>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</si>
  <si>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</si>
  <si>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</si>
  <si>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</si>
  <si>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</si>
  <si>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</si>
  <si>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</si>
  <si>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</si>
  <si>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</si>
  <si>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</si>
  <si>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</si>
  <si>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</si>
  <si>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</si>
  <si>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</si>
  <si>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</si>
  <si>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</si>
  <si>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</si>
  <si>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</si>
  <si>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</si>
  <si>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</si>
  <si>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</si>
  <si>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</si>
  <si>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</si>
  <si>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</si>
  <si>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</si>
  <si>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</si>
  <si>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</si>
  <si>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</si>
  <si>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</si>
  <si>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</si>
  <si>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</si>
  <si>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</si>
  <si>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</si>
  <si>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</si>
  <si>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</si>
  <si>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</si>
  <si>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</si>
  <si>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</si>
  <si>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</si>
  <si>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</si>
  <si>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</si>
  <si>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</si>
  <si>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</si>
  <si>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</si>
  <si>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</si>
  <si>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</si>
  <si>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</si>
  <si>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</si>
  <si>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</si>
  <si>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</si>
  <si>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</si>
  <si>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</si>
  <si>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</si>
  <si>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</si>
  <si>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</si>
  <si>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</si>
  <si>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</si>
  <si>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</si>
  <si>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</si>
  <si>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</si>
  <si>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</si>
  <si>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</si>
  <si>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</si>
  <si>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</si>
  <si>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</si>
  <si>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</si>
  <si>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</si>
  <si>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</si>
  <si>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</si>
  <si>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</si>
  <si>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</si>
  <si>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</si>
  <si>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</si>
  <si>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</si>
  <si>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</si>
  <si>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</si>
  <si>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</si>
  <si>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</si>
  <si>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</si>
  <si>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</si>
  <si>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</si>
  <si>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</si>
  <si>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</si>
  <si>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</si>
  <si>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</si>
  <si>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</si>
  <si>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</si>
  <si>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</si>
  <si>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</si>
  <si>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</si>
  <si>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</si>
  <si>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</si>
  <si>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</si>
  <si>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</si>
  <si>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</si>
  <si>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</si>
  <si>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</si>
  <si>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</si>
  <si>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</si>
  <si>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</si>
  <si>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</si>
  <si>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</si>
  <si>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</si>
  <si>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</si>
  <si>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</si>
  <si>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</si>
  <si>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</si>
  <si>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</si>
  <si>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</si>
  <si>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</si>
  <si>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</si>
  <si>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</si>
  <si>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</si>
  <si>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</si>
  <si>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</si>
  <si>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</si>
  <si>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</si>
  <si>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</si>
  <si>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</si>
  <si>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</si>
  <si>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</si>
  <si>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</si>
  <si>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</si>
  <si>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</si>
  <si>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</si>
  <si>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</si>
  <si>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</si>
  <si>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</si>
  <si>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</si>
  <si>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</si>
  <si>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</si>
  <si>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</si>
  <si>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</si>
  <si>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</si>
  <si>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</si>
  <si>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</si>
  <si>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</si>
  <si>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</si>
  <si>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</si>
  <si>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</si>
  <si>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</si>
  <si>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</si>
  <si>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</si>
  <si>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</si>
  <si>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</si>
  <si>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</si>
  <si>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</si>
  <si>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</si>
  <si>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</si>
  <si>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</si>
  <si>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</si>
  <si>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</si>
  <si>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</si>
  <si>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</si>
  <si>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</si>
  <si>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</si>
  <si>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</si>
  <si>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</si>
  <si>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</si>
  <si>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</si>
  <si>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</si>
  <si>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</si>
  <si>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</si>
  <si>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</si>
  <si>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</si>
  <si>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</si>
  <si>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</si>
  <si>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</si>
  <si>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</si>
  <si>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</si>
  <si>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</si>
  <si>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</si>
  <si>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</si>
  <si>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</si>
  <si>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</si>
  <si>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</si>
  <si>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</si>
  <si>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</si>
  <si>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</si>
  <si>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</si>
  <si>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</si>
  <si>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</si>
  <si>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</si>
  <si>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</si>
  <si>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</si>
  <si>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</si>
  <si>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</si>
  <si>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</si>
  <si>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</si>
  <si>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</si>
  <si>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</si>
  <si>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</si>
  <si>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</si>
  <si>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</si>
  <si>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</si>
  <si>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</si>
  <si>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</si>
  <si>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</si>
  <si>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</si>
  <si>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</si>
  <si>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</si>
  <si>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</si>
  <si>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</si>
  <si>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</si>
  <si>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</si>
  <si>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</si>
  <si>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</si>
  <si>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</si>
  <si>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</si>
  <si>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</si>
  <si>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</si>
  <si>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</si>
  <si>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</si>
  <si>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</si>
  <si>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</si>
  <si>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</si>
  <si>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</si>
  <si>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</si>
  <si>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</si>
  <si>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</si>
  <si>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</si>
  <si>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</si>
  <si>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</si>
  <si>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</si>
  <si>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</si>
  <si>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</si>
  <si>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</si>
  <si>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</si>
  <si>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</si>
  <si>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</si>
  <si>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</si>
  <si>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</si>
  <si>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</si>
  <si>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</si>
  <si>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</si>
  <si>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</si>
  <si>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</si>
  <si>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</si>
  <si>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</si>
  <si>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</si>
  <si>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</si>
  <si>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</si>
  <si>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</si>
  <si>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</si>
  <si>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</si>
  <si>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</si>
  <si>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</si>
  <si>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</si>
  <si>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</si>
  <si>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</si>
  <si>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</si>
  <si>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</si>
  <si>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</si>
  <si>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</si>
  <si>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</si>
  <si>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</si>
  <si>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</si>
  <si>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</si>
  <si>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</si>
  <si>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</si>
  <si>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</si>
  <si>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</si>
  <si>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</si>
  <si>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</si>
  <si>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</si>
  <si>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</si>
  <si>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</si>
  <si>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</si>
  <si>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</si>
  <si>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</si>
  <si>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</si>
  <si>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</si>
  <si>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</si>
  <si>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</si>
  <si>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</si>
  <si>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</si>
  <si>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</si>
  <si>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</si>
  <si>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</si>
  <si>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</si>
  <si>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</si>
  <si>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</si>
  <si>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</si>
  <si>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</si>
  <si>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</si>
  <si>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</si>
  <si>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</si>
  <si>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</si>
  <si>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</si>
  <si>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</si>
  <si>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</si>
  <si>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</si>
  <si>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</si>
  <si>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</si>
  <si>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</si>
  <si>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</si>
  <si>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</si>
  <si>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</si>
  <si>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</si>
  <si>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</si>
  <si>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</si>
  <si>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</si>
  <si>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</si>
  <si>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</si>
  <si>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</si>
  <si>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</si>
  <si>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</si>
  <si>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</si>
  <si>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</si>
  <si>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</si>
  <si>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</si>
  <si>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</si>
  <si>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</si>
  <si>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</si>
  <si>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</si>
  <si>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</si>
  <si>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</si>
  <si>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</si>
  <si>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</si>
  <si>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</si>
  <si>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</si>
  <si>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</si>
  <si>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</si>
  <si>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</si>
  <si>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</si>
  <si>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</si>
  <si>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</si>
  <si>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</si>
  <si>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</si>
  <si>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</si>
  <si>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</si>
  <si>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</si>
  <si>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</si>
  <si>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</si>
  <si>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</si>
  <si>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</si>
  <si>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</si>
  <si>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</si>
  <si>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</si>
  <si>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</si>
  <si>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</si>
  <si>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</si>
  <si>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</si>
  <si>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</si>
  <si>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</si>
  <si>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</si>
  <si>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</si>
  <si>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</si>
  <si>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</si>
  <si>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</si>
  <si>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</si>
  <si>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</si>
  <si>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</si>
  <si>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</si>
  <si>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</si>
  <si>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</si>
  <si>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</si>
  <si>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</si>
  <si>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</si>
  <si>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</si>
  <si>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</si>
  <si>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</si>
  <si>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</si>
  <si>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</si>
  <si>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</si>
  <si>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</si>
  <si>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</si>
  <si>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</si>
  <si>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</si>
  <si>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</si>
  <si>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</si>
  <si>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</si>
  <si>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</si>
  <si>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</si>
  <si>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</si>
  <si>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</si>
  <si>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</si>
  <si>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</si>
  <si>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</si>
  <si>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</si>
  <si>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</si>
  <si>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</si>
  <si>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</si>
  <si>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</si>
  <si>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</si>
  <si>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</si>
  <si>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</si>
  <si>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</si>
  <si>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</si>
  <si>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</si>
  <si>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</si>
  <si>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</si>
  <si>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</si>
  <si>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</si>
  <si>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</si>
  <si>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</si>
  <si>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</si>
  <si>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</si>
  <si>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</si>
  <si>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</si>
  <si>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</si>
  <si>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</si>
  <si>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</si>
  <si>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</si>
  <si>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</si>
  <si>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</si>
  <si>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</si>
  <si>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</si>
  <si>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</si>
  <si>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</si>
  <si>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</si>
  <si>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</si>
  <si>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</si>
  <si>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</si>
  <si>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</si>
  <si>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</si>
  <si>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</si>
  <si>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</si>
  <si>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</si>
  <si>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</si>
  <si>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</si>
  <si>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</si>
  <si>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</si>
  <si>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</si>
  <si>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</si>
  <si>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</si>
  <si>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</si>
  <si>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</si>
  <si>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</si>
  <si>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</si>
  <si>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</si>
  <si>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</si>
  <si>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</si>
  <si>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</si>
  <si>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</si>
  <si>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</si>
  <si>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</si>
  <si>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</si>
  <si>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</si>
  <si>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</si>
  <si>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</si>
  <si>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</si>
  <si>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</si>
  <si>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</si>
  <si>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</si>
  <si>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</si>
  <si>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</si>
  <si>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</si>
  <si>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</si>
  <si>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</si>
  <si>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</si>
  <si>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</si>
  <si>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</si>
  <si>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</si>
  <si>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</si>
  <si>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</si>
  <si>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</si>
  <si>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</si>
  <si>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</si>
  <si>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</si>
  <si>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</si>
  <si>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</si>
  <si>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</si>
  <si>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</si>
  <si>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</si>
  <si>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</si>
  <si>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</si>
  <si>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</si>
  <si>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</si>
  <si>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</si>
  <si>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</si>
  <si>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</si>
  <si>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</si>
  <si>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</si>
  <si>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</si>
  <si>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</si>
  <si>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</si>
  <si>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</si>
  <si>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</si>
  <si>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</si>
  <si>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</si>
  <si>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</si>
  <si>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</si>
  <si>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</si>
  <si>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</si>
  <si>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</si>
  <si>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</si>
  <si>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</si>
  <si>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</si>
  <si>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</si>
  <si>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</si>
  <si>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</si>
  <si>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</si>
  <si>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</si>
  <si>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</si>
  <si>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</si>
  <si>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</si>
  <si>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</si>
  <si>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</si>
  <si>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</si>
  <si>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</si>
  <si>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</si>
  <si>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</si>
  <si>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</si>
  <si>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</si>
  <si>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</si>
  <si>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</si>
  <si>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</si>
  <si>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</si>
  <si>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</si>
  <si>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</si>
  <si>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</si>
  <si>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</si>
  <si>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</si>
  <si>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</si>
  <si>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</si>
  <si>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</si>
  <si>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</si>
  <si>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</si>
  <si>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</si>
  <si>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</si>
  <si>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</si>
  <si>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</si>
  <si>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</si>
  <si>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</si>
  <si>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</si>
  <si>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</si>
  <si>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</si>
  <si>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</si>
  <si>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</si>
  <si>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</si>
  <si>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</si>
  <si>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</si>
  <si>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</si>
  <si>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</si>
  <si>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</si>
  <si>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</si>
  <si>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</si>
  <si>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</si>
  <si>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</si>
  <si>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</si>
  <si>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</si>
  <si>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</si>
  <si>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</si>
  <si>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</si>
  <si>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</si>
  <si>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</si>
  <si>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</si>
  <si>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</si>
  <si>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</si>
  <si>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</si>
  <si>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</si>
  <si>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</si>
  <si>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</si>
  <si>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</si>
  <si>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</si>
  <si>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</si>
  <si>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</si>
  <si>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</si>
  <si>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</si>
  <si>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</si>
  <si>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</si>
  <si>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</si>
  <si>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</si>
  <si>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</si>
  <si>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</si>
  <si>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</si>
  <si>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</si>
  <si>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</si>
  <si>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</si>
  <si>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</si>
  <si>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</si>
  <si>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</si>
  <si>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</si>
  <si>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</si>
  <si>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</si>
  <si>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76.26.20.490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</si>
  <si>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</si>
  <si>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</si>
  <si>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</si>
  <si>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</si>
  <si>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</si>
  <si>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2021-76-10001833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</si>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</sst>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 zoomScale="80" zoomScaleNormal="8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2654</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2683</v>
      </c>
      <c r="D15" s="35"/>
      <c r="E15" s="35"/>
      <c r="F15" s="5"/>
      <c r="G15" s="32" t="s">
        <v>1168</v>
      </c>
      <c r="H15" s="103" t="s">
        <v>1033</v>
      </c>
      <c r="I15" s="32" t="s">
        <v>2624</v>
      </c>
      <c r="J15" s="108" t="s">
        <v>2626</v>
      </c>
      <c r="L15" s="202" t="s">
        <v>8</v>
      </c>
      <c r="M15" s="202"/>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179"/>
      <c r="I20" s="142" t="s">
        <v>1155</v>
      </c>
      <c r="J20" s="143" t="s">
        <v>1035</v>
      </c>
      <c r="K20" s="144">
        <v>2897745480</v>
      </c>
      <c r="L20" s="145">
        <v>44193</v>
      </c>
      <c r="M20" s="145">
        <v>44561</v>
      </c>
      <c r="N20" s="128">
        <f>+(M20-L20)/30</f>
        <v>12.266666666666667</v>
      </c>
      <c r="O20" s="131"/>
      <c r="U20" s="127"/>
      <c r="V20" s="105">
        <f ca="1">NOW()</f>
        <v>44193.818187152778</v>
      </c>
      <c r="W20" s="105">
        <f ca="1">NOW()</f>
        <v>44193.818187152778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2"/>
      <c r="I37" s="123"/>
      <c r="J37" s="123"/>
      <c r="K37" s="123"/>
      <c r="L37" s="123"/>
      <c r="M37" s="123"/>
      <c r="N37" s="123"/>
      <c r="O37" s="124"/>
    </row>
    <row r="38" spans="1:16" ht="21" customHeight="1" x14ac:dyDescent="0.3">
      <c r="A38" s="9"/>
      <c r="B38" s="171" t="str">
        <f>VLOOKUP(B20,EAS!A2:B1439,2,0)</f>
        <v>ASOCIACIÓN EMPRESARIAL DE SUMINISTROS Y SERVICIOS VARIOS</v>
      </c>
      <c r="C38" s="171"/>
      <c r="D38" s="171"/>
      <c r="E38" s="171"/>
      <c r="F38" s="171"/>
      <c r="G38" s="5"/>
      <c r="H38" s="125"/>
      <c r="I38" s="183" t="s">
        <v>7</v>
      </c>
      <c r="J38" s="183"/>
      <c r="K38" s="183"/>
      <c r="L38" s="183"/>
      <c r="M38" s="183"/>
      <c r="N38" s="183"/>
      <c r="O38" s="126"/>
    </row>
    <row r="39" spans="1:16" ht="42.9" customHeight="1" thickBot="1" x14ac:dyDescent="0.35">
      <c r="A39" s="10"/>
      <c r="B39" s="11"/>
      <c r="C39" s="11"/>
      <c r="D39" s="11"/>
      <c r="E39" s="11"/>
      <c r="F39" s="11"/>
      <c r="G39" s="11"/>
      <c r="H39" s="10"/>
      <c r="I39" s="215" t="s">
        <v>2684</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17" t="s">
        <v>4</v>
      </c>
      <c r="B43" s="218"/>
      <c r="C43" s="218"/>
      <c r="D43" s="218"/>
      <c r="E43" s="218"/>
      <c r="F43" s="218"/>
      <c r="G43" s="218"/>
      <c r="H43" s="218"/>
      <c r="I43" s="218"/>
      <c r="J43" s="218"/>
      <c r="K43" s="218"/>
      <c r="L43" s="218"/>
      <c r="M43" s="218"/>
      <c r="N43" s="218"/>
      <c r="O43" s="219"/>
      <c r="P43" s="76"/>
    </row>
    <row r="44" spans="1:16" ht="15" customHeight="1" x14ac:dyDescent="0.3">
      <c r="A44" s="220" t="s">
        <v>2655</v>
      </c>
      <c r="B44" s="221"/>
      <c r="C44" s="221"/>
      <c r="D44" s="221"/>
      <c r="E44" s="221"/>
      <c r="F44" s="221"/>
      <c r="G44" s="221"/>
      <c r="H44" s="221"/>
      <c r="I44" s="221"/>
      <c r="J44" s="221"/>
      <c r="K44" s="221"/>
      <c r="L44" s="221"/>
      <c r="M44" s="221"/>
      <c r="N44" s="221"/>
      <c r="O44" s="222"/>
    </row>
    <row r="45" spans="1:16" x14ac:dyDescent="0.3">
      <c r="A45" s="223"/>
      <c r="B45" s="224"/>
      <c r="C45" s="224"/>
      <c r="D45" s="224"/>
      <c r="E45" s="224"/>
      <c r="F45" s="224"/>
      <c r="G45" s="224"/>
      <c r="H45" s="224"/>
      <c r="I45" s="224"/>
      <c r="J45" s="224"/>
      <c r="K45" s="224"/>
      <c r="L45" s="224"/>
      <c r="M45" s="224"/>
      <c r="N45" s="224"/>
      <c r="O45" s="22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43922</v>
      </c>
      <c r="F48" s="138">
        <v>44165</v>
      </c>
      <c r="G48" s="153">
        <f>IF(AND(E48&lt;&gt;"",F48&lt;&gt;""),((F48-E48)/30),"")</f>
        <v>8.1</v>
      </c>
      <c r="H48" s="115" t="s">
        <v>2678</v>
      </c>
      <c r="I48" s="114" t="s">
        <v>1155</v>
      </c>
      <c r="J48" s="114" t="s">
        <v>1035</v>
      </c>
      <c r="K48" s="116">
        <v>3218096883</v>
      </c>
      <c r="L48" s="117" t="s">
        <v>1148</v>
      </c>
      <c r="M48" s="111"/>
      <c r="N48" s="117" t="s">
        <v>2634</v>
      </c>
      <c r="O48" s="117" t="s">
        <v>1148</v>
      </c>
      <c r="P48" s="78"/>
    </row>
    <row r="49" spans="1:16" s="6" customFormat="1" ht="24.75" customHeight="1" x14ac:dyDescent="0.3">
      <c r="A49" s="136">
        <v>2</v>
      </c>
      <c r="B49" s="115"/>
      <c r="C49" s="117"/>
      <c r="D49" s="114"/>
      <c r="E49" s="138"/>
      <c r="F49" s="138"/>
      <c r="G49" s="153" t="str">
        <f t="shared" ref="G49:G50" si="2">IF(AND(E49&lt;&gt;"",F49&lt;&gt;""),((F49-E49)/30),"")</f>
        <v/>
      </c>
      <c r="H49" s="115"/>
      <c r="I49" s="114"/>
      <c r="J49" s="114"/>
      <c r="K49" s="116"/>
      <c r="L49" s="110"/>
      <c r="M49" s="111"/>
      <c r="N49" s="117"/>
      <c r="O49" s="117"/>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7" t="s">
        <v>2633</v>
      </c>
      <c r="B109" s="218"/>
      <c r="C109" s="218"/>
      <c r="D109" s="218"/>
      <c r="E109" s="218"/>
      <c r="F109" s="218"/>
      <c r="G109" s="218"/>
      <c r="H109" s="218"/>
      <c r="I109" s="218"/>
      <c r="J109" s="218"/>
      <c r="K109" s="218"/>
      <c r="L109" s="218"/>
      <c r="M109" s="218"/>
      <c r="N109" s="218"/>
      <c r="O109" s="219"/>
      <c r="P109" s="76"/>
    </row>
    <row r="110" spans="1:16" ht="15" customHeight="1" x14ac:dyDescent="0.3">
      <c r="A110" s="220" t="s">
        <v>2656</v>
      </c>
      <c r="B110" s="221"/>
      <c r="C110" s="221"/>
      <c r="D110" s="221"/>
      <c r="E110" s="221"/>
      <c r="F110" s="221"/>
      <c r="G110" s="221"/>
      <c r="H110" s="221"/>
      <c r="I110" s="221"/>
      <c r="J110" s="221"/>
      <c r="K110" s="221"/>
      <c r="L110" s="221"/>
      <c r="M110" s="221"/>
      <c r="N110" s="221"/>
      <c r="O110" s="222"/>
    </row>
    <row r="111" spans="1:16" ht="15" thickBot="1" x14ac:dyDescent="0.3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5">
      <c r="I112" s="230" t="s">
        <v>9</v>
      </c>
      <c r="J112" s="231"/>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39" t="s">
        <v>2643</v>
      </c>
      <c r="J167" s="240"/>
      <c r="K167" s="240"/>
      <c r="L167" s="240"/>
      <c r="M167" s="240"/>
      <c r="N167" s="240"/>
      <c r="O167" s="241"/>
      <c r="U167" s="51"/>
    </row>
    <row r="168" spans="1:28" x14ac:dyDescent="0.3">
      <c r="A168" s="9"/>
      <c r="B168" s="216" t="s">
        <v>2658</v>
      </c>
      <c r="C168" s="216"/>
      <c r="D168" s="216"/>
      <c r="E168" s="8"/>
      <c r="F168" s="5"/>
      <c r="H168" s="81" t="s">
        <v>2657</v>
      </c>
      <c r="I168" s="239"/>
      <c r="J168" s="240"/>
      <c r="K168" s="240"/>
      <c r="L168" s="240"/>
      <c r="M168" s="240"/>
      <c r="N168" s="240"/>
      <c r="O168" s="24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2668</v>
      </c>
      <c r="B172" s="174"/>
      <c r="C172" s="174"/>
      <c r="D172" s="174"/>
      <c r="E172" s="174"/>
      <c r="F172" s="174"/>
      <c r="G172" s="174"/>
      <c r="H172" s="174"/>
      <c r="I172" s="174"/>
      <c r="J172" s="174"/>
      <c r="K172" s="174"/>
      <c r="L172" s="174"/>
      <c r="M172" s="174"/>
      <c r="N172" s="174"/>
      <c r="O172" s="175"/>
      <c r="P172" s="76"/>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4" x14ac:dyDescent="0.3">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4" x14ac:dyDescent="0.3">
      <c r="A179" s="9"/>
      <c r="B179" s="214" t="s">
        <v>2669</v>
      </c>
      <c r="C179" s="214"/>
      <c r="D179" s="214"/>
      <c r="E179" s="164">
        <v>0.02</v>
      </c>
      <c r="F179" s="163">
        <v>0.01</v>
      </c>
      <c r="G179" s="158">
        <f>IF(F179&gt;0,SUM(E179+F179),"")</f>
        <v>0.03</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4"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86932364.399999991</v>
      </c>
      <c r="F185" s="92"/>
      <c r="G185" s="93"/>
      <c r="H185" s="88"/>
      <c r="I185" s="90" t="s">
        <v>2627</v>
      </c>
      <c r="J185" s="159">
        <f>+SUM(M179:M183)</f>
        <v>0.02</v>
      </c>
      <c r="K185" s="195" t="s">
        <v>2628</v>
      </c>
      <c r="L185" s="195"/>
      <c r="M185" s="94">
        <f>+J185*(SUM(K20:K35))</f>
        <v>57954909.600000001</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29" t="s">
        <v>2636</v>
      </c>
      <c r="C192" s="229"/>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2679</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7" t="s">
        <v>2659</v>
      </c>
      <c r="C199" s="187"/>
      <c r="D199" s="187"/>
      <c r="E199" s="187"/>
      <c r="F199" s="187"/>
      <c r="G199" s="187"/>
      <c r="H199" s="187"/>
      <c r="I199" s="187"/>
      <c r="J199" s="187"/>
      <c r="K199" s="187"/>
      <c r="L199" s="187"/>
      <c r="M199" s="187"/>
      <c r="N199" s="187"/>
      <c r="O199" s="8"/>
    </row>
    <row r="200" spans="1:18" x14ac:dyDescent="0.3">
      <c r="A200" s="9"/>
      <c r="B200" s="226"/>
      <c r="C200" s="226"/>
      <c r="D200" s="226"/>
      <c r="E200" s="226"/>
      <c r="F200" s="226"/>
      <c r="G200" s="226"/>
      <c r="H200" s="226"/>
      <c r="I200" s="226"/>
      <c r="J200" s="226"/>
      <c r="K200" s="226"/>
      <c r="L200" s="226"/>
      <c r="M200" s="226"/>
      <c r="N200" s="226"/>
      <c r="O200" s="8"/>
    </row>
    <row r="201" spans="1:18" x14ac:dyDescent="0.3">
      <c r="A201" s="9"/>
      <c r="B201" s="227" t="s">
        <v>2648</v>
      </c>
      <c r="C201" s="228"/>
      <c r="D201" s="228"/>
      <c r="E201" s="228"/>
      <c r="F201" s="228"/>
      <c r="G201" s="228"/>
      <c r="H201" s="228"/>
      <c r="I201" s="228"/>
      <c r="J201" s="228"/>
      <c r="K201" s="228"/>
      <c r="L201" s="228"/>
      <c r="M201" s="228"/>
      <c r="N201" s="22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2681</v>
      </c>
      <c r="J211" s="27" t="s">
        <v>2622</v>
      </c>
      <c r="K211" s="141" t="s">
        <v>2681</v>
      </c>
      <c r="L211" s="21"/>
      <c r="M211" s="21"/>
      <c r="N211" s="21"/>
      <c r="O211" s="8"/>
    </row>
    <row r="212" spans="1:15" x14ac:dyDescent="0.3">
      <c r="A212" s="9"/>
      <c r="B212" s="27" t="s">
        <v>2619</v>
      </c>
      <c r="C212" s="140" t="s">
        <v>2679</v>
      </c>
      <c r="D212" s="21"/>
      <c r="G212" s="27" t="s">
        <v>2621</v>
      </c>
      <c r="H212" s="141" t="s">
        <v>2680</v>
      </c>
      <c r="J212" s="27" t="s">
        <v>2623</v>
      </c>
      <c r="K212" s="140"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2020-12-29T00:35:07Z</cp:lastPrinted>
  <dcterms:created xsi:type="dcterms:W3CDTF">2020-10-14T21:57:42Z</dcterms:created>
  <dcterms:modified xsi:type="dcterms:W3CDTF">2020-12-29T00:38:11Z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