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<sst xmlns="http://schemas.openxmlformats.org/spreadsheetml/2006/main" count="3235" uniqueCount="2739">
  <si>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</si>
  <si>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</si>
  <si>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</si>
  <si>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</si>
  <si>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</si>
  <si>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</si>
  <si>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</si>
  <si>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</si>
  <si>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</si>
  <si>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</si>
  <si>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</si>
  <si>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</si>
  <si>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</si>
  <si>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</si>
  <si>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</si>
  <si>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</si>
  <si>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</si>
  <si>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</si>
  <si>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</si>
  <si>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</si>
  <si>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</si>
  <si>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</si>
  <si>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</si>
  <si>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</si>
  <si>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</si>
  <si>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</si>
  <si>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</si>
  <si>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</si>
  <si>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</si>
  <si>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</si>
  <si>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</si>
  <si>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</si>
  <si>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</si>
  <si>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</si>
  <si>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</si>
  <si>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</si>
  <si>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</si>
  <si>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</si>
  <si>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</si>
  <si>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</si>
  <si>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</si>
  <si>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</si>
  <si>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</si>
  <si>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</si>
  <si>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</si>
  <si>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</si>
  <si>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</si>
  <si>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</si>
  <si>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</si>
  <si>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</si>
  <si>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</si>
  <si>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</si>
  <si>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</si>
  <si>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</si>
  <si>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</si>
  <si>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</si>
  <si>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</si>
  <si>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</si>
  <si>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</si>
  <si>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</si>
  <si>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</si>
  <si>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</si>
  <si>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</si>
  <si>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</si>
  <si>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</si>
  <si>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</si>
  <si>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</si>
  <si>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</si>
  <si>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</si>
  <si>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</si>
  <si>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</si>
  <si>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</si>
  <si>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</si>
  <si>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</si>
  <si>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</si>
  <si>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</si>
  <si>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</si>
  <si>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</si>
  <si>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</si>
  <si>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</si>
  <si>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</si>
  <si>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</si>
  <si>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</si>
  <si>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</si>
  <si>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</si>
  <si>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</si>
  <si>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</si>
  <si>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</si>
  <si>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</si>
  <si>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</si>
  <si>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</si>
  <si>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</si>
  <si>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</si>
  <si>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</si>
  <si>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</si>
  <si>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</si>
  <si>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</si>
  <si>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</si>
  <si>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</si>
  <si>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</si>
  <si>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</si>
  <si>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</si>
  <si>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</si>
  <si>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</si>
  <si>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</si>
  <si>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</si>
  <si>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</si>
  <si>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</si>
  <si>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</si>
  <si>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</si>
  <si>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</si>
  <si>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</si>
  <si>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</si>
  <si>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</si>
  <si>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</si>
  <si>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</si>
  <si>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</si>
  <si>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</si>
  <si>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</si>
  <si>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</si>
  <si>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</si>
  <si>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</si>
  <si>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</si>
  <si>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</si>
  <si>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</si>
  <si>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</si>
  <si>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</si>
  <si>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</si>
  <si>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</si>
  <si>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</si>
  <si>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</si>
  <si>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</si>
  <si>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</si>
  <si>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</si>
  <si>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</si>
  <si>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</si>
  <si>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</si>
  <si>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</si>
  <si>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</si>
  <si>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</si>
  <si>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</si>
  <si>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</si>
  <si>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</si>
  <si>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</si>
  <si>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</si>
  <si>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</si>
  <si>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</si>
  <si>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</si>
  <si>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</si>
  <si>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</si>
  <si>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</si>
  <si>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</si>
  <si>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</si>
  <si>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</si>
  <si>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</si>
  <si>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</si>
  <si>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</si>
  <si>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</si>
  <si>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</si>
  <si>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</si>
  <si>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</si>
  <si>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</si>
  <si>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</si>
  <si>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</si>
  <si>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</si>
  <si>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</si>
  <si>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</si>
  <si>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</si>
  <si>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</si>
  <si>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</si>
  <si>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</si>
  <si>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</si>
  <si>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</si>
  <si>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</si>
  <si>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</si>
  <si>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</si>
  <si>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</si>
  <si>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</si>
  <si>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</si>
  <si>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</si>
  <si>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</si>
  <si>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</si>
  <si>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</si>
  <si>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</si>
  <si>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</si>
  <si>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</si>
  <si>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</si>
  <si>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</si>
  <si>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</si>
  <si>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</si>
  <si>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</si>
  <si>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</si>
  <si>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</si>
  <si>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</si>
  <si>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</si>
  <si>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</si>
  <si>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</si>
  <si>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</si>
  <si>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</si>
  <si>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</si>
  <si>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</si>
  <si>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</si>
  <si>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</si>
  <si>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</si>
  <si>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</si>
  <si>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</si>
  <si>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</si>
  <si>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</si>
  <si>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</si>
  <si>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</si>
  <si>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</si>
  <si>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</si>
  <si>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</si>
  <si>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</si>
  <si>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</si>
  <si>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</si>
  <si>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</si>
  <si>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</si>
  <si>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</si>
  <si>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</si>
  <si>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</si>
  <si>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</si>
  <si>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</si>
  <si>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</si>
  <si>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</si>
  <si>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</si>
  <si>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</si>
  <si>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</si>
  <si>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</si>
  <si>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</si>
  <si>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</si>
  <si>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</si>
  <si>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</si>
  <si>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</si>
  <si>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</si>
  <si>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</si>
  <si>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</si>
  <si>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</si>
  <si>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</si>
  <si>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</si>
  <si>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</si>
  <si>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</si>
  <si>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</si>
  <si>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</si>
  <si>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</si>
  <si>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</si>
  <si>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</si>
  <si>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</si>
  <si>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</si>
  <si>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</si>
  <si>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</si>
  <si>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</si>
  <si>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</si>
  <si>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</si>
  <si>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</si>
  <si>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</si>
  <si>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</si>
  <si>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</si>
  <si>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</si>
  <si>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</si>
  <si>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</si>
  <si>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</si>
  <si>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</si>
  <si>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</si>
  <si>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</si>
  <si>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</si>
  <si>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</si>
  <si>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</si>
  <si>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</si>
  <si>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</si>
  <si>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</si>
  <si>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</si>
  <si>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</si>
  <si>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</si>
  <si>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</si>
  <si>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</si>
  <si>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</si>
  <si>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</si>
  <si>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</si>
  <si>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</si>
  <si>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</si>
  <si>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</si>
  <si>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</si>
  <si>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</si>
  <si>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</si>
  <si>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</si>
  <si>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</si>
  <si>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</si>
  <si>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</si>
  <si>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</si>
  <si>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</si>
  <si>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</si>
  <si>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</si>
  <si>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</si>
  <si>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</si>
  <si>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</si>
  <si>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</si>
  <si>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</si>
  <si>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</si>
  <si>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</si>
  <si>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</si>
  <si>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</si>
  <si>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</si>
  <si>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</si>
  <si>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</si>
  <si>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</si>
  <si>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</si>
  <si>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</si>
  <si>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</si>
  <si>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</si>
  <si>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</si>
  <si>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</si>
  <si>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</si>
  <si>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</si>
  <si>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</si>
  <si>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</si>
  <si>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</si>
  <si>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</si>
  <si>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</si>
  <si>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</si>
  <si>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</si>
  <si>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</si>
  <si>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</si>
  <si>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</si>
  <si>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</si>
  <si>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</si>
  <si>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</si>
  <si>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</si>
  <si>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</si>
  <si>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</si>
  <si>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</si>
  <si>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</si>
  <si>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</si>
  <si>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</si>
  <si>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</si>
  <si>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</si>
  <si>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</si>
  <si>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</si>
  <si>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</si>
  <si>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</si>
  <si>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</si>
  <si>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</si>
  <si>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</si>
  <si>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</si>
  <si>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</si>
  <si>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</si>
  <si>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</si>
  <si>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</si>
  <si>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</si>
  <si>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</si>
  <si>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</si>
  <si>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</si>
  <si>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</si>
  <si>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</si>
  <si>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</si>
  <si>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</si>
  <si>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</si>
  <si>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</si>
  <si>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</si>
  <si>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</si>
  <si>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</si>
  <si>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</si>
  <si>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</si>
  <si>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</si>
  <si>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</si>
  <si>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</si>
  <si>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</si>
  <si>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</si>
  <si>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</si>
  <si>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</si>
  <si>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</si>
  <si>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</si>
  <si>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</si>
  <si>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</si>
  <si>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</si>
  <si>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</si>
  <si>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</si>
  <si>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</si>
  <si>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</si>
  <si>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</si>
  <si>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</si>
  <si>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</si>
  <si>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</si>
  <si>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</si>
  <si>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</si>
  <si>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</si>
  <si>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</si>
  <si>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</si>
  <si>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</si>
  <si>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</si>
  <si>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</si>
  <si>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</si>
  <si>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</si>
  <si>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</si>
  <si>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</si>
  <si>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</si>
  <si>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</si>
  <si>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</si>
  <si>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</si>
  <si>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</si>
  <si>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</si>
  <si>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</si>
  <si>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</si>
  <si>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</si>
  <si>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</si>
  <si>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</si>
  <si>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</si>
  <si>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</si>
  <si>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</si>
  <si>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</si>
  <si>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</si>
  <si>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</si>
  <si>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</si>
  <si>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</si>
  <si>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</si>
  <si>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</si>
  <si>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</si>
  <si>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</si>
  <si>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</si>
  <si>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</si>
  <si>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</si>
  <si>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</si>
  <si>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</si>
  <si>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</si>
  <si>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</si>
  <si>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</si>
  <si>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</si>
  <si>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</si>
  <si>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</si>
  <si>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</si>
  <si>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</si>
  <si>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</si>
  <si>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</si>
  <si>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</si>
  <si>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</si>
  <si>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</si>
  <si>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</si>
  <si>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</si>
  <si>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</si>
  <si>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</si>
  <si>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</si>
  <si>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</si>
  <si>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</si>
  <si>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</si>
  <si>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</si>
  <si>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</si>
  <si>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</si>
  <si>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</si>
  <si>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</si>
  <si>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</si>
  <si>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</si>
  <si>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</si>
  <si>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</si>
  <si>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</si>
  <si>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</si>
  <si>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</si>
  <si>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</si>
  <si>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</si>
  <si>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</si>
  <si>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</si>
  <si>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</si>
  <si>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</si>
  <si>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</si>
  <si>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</si>
  <si>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</si>
  <si>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</si>
  <si>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</si>
  <si>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</si>
  <si>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</si>
  <si>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</si>
  <si>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</si>
  <si>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</si>
  <si>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</si>
  <si>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</si>
  <si>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</si>
  <si>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</si>
  <si>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</si>
  <si>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</si>
  <si>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</si>
  <si>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</si>
  <si>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</si>
  <si>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</si>
  <si>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</si>
  <si>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</si>
  <si>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</si>
  <si>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</si>
  <si>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</si>
  <si>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</si>
  <si>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</si>
  <si>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</si>
  <si>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</si>
  <si>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</si>
  <si>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</si>
  <si>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</si>
  <si>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</si>
  <si>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</si>
  <si>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</si>
  <si>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</si>
  <si>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</si>
  <si>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</si>
  <si>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</si>
  <si>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</si>
  <si>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</si>
  <si>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</si>
  <si>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</si>
  <si>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</si>
  <si>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</si>
  <si>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</si>
  <si>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</si>
  <si>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</si>
  <si>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</si>
  <si>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</si>
  <si>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</si>
  <si>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</si>
  <si>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</si>
  <si>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</si>
  <si>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</si>
  <si>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</si>
  <si>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</si>
  <si>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</si>
  <si>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</si>
  <si>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</si>
  <si>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</si>
  <si>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</si>
  <si>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</si>
  <si>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</si>
  <si>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</si>
  <si>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</si>
  <si>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</si>
  <si>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</si>
  <si>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</si>
  <si>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</si>
  <si>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</si>
  <si>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</si>
  <si>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</si>
  <si>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</si>
  <si>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</si>
  <si>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</si>
  <si>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</si>
  <si>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</si>
  <si>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</si>
  <si>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</si>
  <si>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</si>
  <si>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</si>
  <si>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</si>
  <si>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</si>
  <si>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</si>
  <si>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</si>
  <si>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</si>
  <si>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</si>
  <si>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</si>
  <si>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</si>
  <si>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</si>
  <si>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</si>
  <si>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</si>
  <si>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</si>
  <si>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</si>
  <si>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</si>
  <si>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</si>
  <si>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</si>
  <si>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</si>
  <si>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</si>
  <si>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</si>
  <si>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</si>
  <si>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</si>
  <si>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</si>
  <si>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</si>
  <si>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</si>
  <si>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</si>
  <si>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</si>
  <si>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</si>
  <si>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</si>
  <si>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</si>
  <si>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</si>
  <si>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</si>
  <si>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</si>
  <si>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</si>
  <si>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</si>
  <si>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</si>
  <si>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</si>
  <si>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</si>
  <si>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</si>
  <si>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</si>
  <si>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</si>
  <si>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</si>
  <si>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</si>
  <si>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</si>
  <si>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</si>
  <si>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</si>
  <si>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</si>
  <si>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</si>
  <si>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</si>
  <si>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</si>
  <si>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</si>
  <si>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</si>
  <si>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</si>
  <si>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</si>
  <si>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</si>
  <si>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</si>
  <si>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</si>
  <si>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</si>
  <si>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</si>
  <si>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</si>
  <si>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</si>
  <si>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</si>
  <si>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</si>
  <si>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</si>
  <si>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</si>
  <si>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</si>
  <si>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</si>
  <si>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</si>
  <si>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</si>
  <si>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</si>
  <si>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</si>
  <si>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</si>
  <si>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</si>
  <si>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</si>
  <si>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</si>
  <si>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</si>
  <si>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</si>
  <si>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</si>
  <si>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</si>
  <si>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</si>
  <si>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</si>
  <si>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</si>
  <si>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</si>
  <si>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</si>
  <si>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</si>
  <si>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</si>
  <si>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</si>
  <si>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</si>
  <si>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</si>
  <si>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</si>
  <si>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</si>
  <si>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</si>
  <si>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</si>
  <si>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</si>
  <si>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</si>
  <si>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</si>
  <si>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</si>
  <si>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</si>
  <si>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</si>
  <si>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</si>
  <si>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</si>
  <si>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</si>
  <si>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</si>
  <si>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</si>
  <si>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</si>
  <si>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</si>
  <si>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</si>
  <si>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</si>
  <si>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</si>
  <si>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</si>
  <si>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</si>
  <si>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</si>
  <si>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</si>
  <si>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</si>
  <si>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</si>
  <si>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</si>
  <si>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</si>
  <si>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</si>
  <si>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</si>
  <si>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</si>
  <si>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</si>
  <si>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</si>
  <si>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</si>
  <si>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</si>
  <si>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</si>
  <si>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</si>
  <si>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</si>
  <si>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</si>
  <si>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</si>
  <si>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</si>
  <si>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</si>
  <si>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</si>
  <si>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</si>
  <si>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</si>
  <si>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</si>
  <si>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</si>
  <si>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</si>
  <si>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</si>
  <si>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</si>
  <si>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</si>
  <si>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</si>
  <si>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</si>
  <si>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</si>
  <si>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</si>
  <si>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</si>
  <si>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</si>
  <si>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</si>
  <si>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</si>
  <si>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</si>
  <si>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</si>
  <si>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</si>
  <si>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</si>
  <si>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</si>
  <si>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</si>
  <si>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</si>
  <si>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</si>
  <si>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</si>
  <si>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</si>
  <si>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</si>
  <si>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</si>
  <si>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</si>
  <si>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</si>
  <si>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</si>
  <si>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</si>
  <si>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</si>
  <si>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</si>
  <si>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</si>
  <si>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</si>
  <si>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</si>
  <si>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</si>
  <si>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</si>
  <si>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</si>
  <si>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</si>
  <si>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</si>
  <si>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</si>
  <si>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</si>
  <si>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</si>
  <si>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</si>
  <si>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</si>
  <si>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</si>
  <si>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</si>
  <si>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</si>
  <si>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</si>
  <si>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</si>
  <si>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</si>
  <si>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</si>
  <si>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</si>
  <si>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</si>
  <si>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</si>
  <si>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</si>
  <si>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</si>
  <si>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</si>
  <si>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</si>
  <si>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</si>
  <si>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</si>
  <si>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</si>
  <si>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</si>
  <si>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</si>
  <si>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</si>
  <si>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</si>
  <si>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</si>
  <si>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</si>
  <si>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</si>
  <si>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</si>
  <si>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</si>
  <si>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</si>
  <si>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</si>
  <si>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</si>
  <si>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</si>
  <si>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</si>
  <si>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</si>
  <si>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</si>
  <si>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</si>
  <si>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</si>
  <si>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</si>
  <si>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</si>
  <si>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</si>
  <si>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</si>
  <si>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</si>
  <si>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</si>
  <si>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</si>
  <si>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</si>
  <si>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</si>
  <si>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</si>
  <si>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</si>
  <si>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</si>
  <si>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</si>
  <si>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</si>
  <si>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</si>
  <si>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</si>
  <si>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</si>
  <si>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</si>
  <si>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</si>
  <si>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</si>
  <si>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</si>
  <si>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</si>
  <si>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</si>
  <si>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</si>
  <si>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</si>
  <si>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</si>
  <si>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</si>
  <si>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</si>
  <si>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</si>
  <si>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</si>
  <si>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</si>
  <si>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</si>
  <si>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</si>
  <si>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</si>
  <si>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</si>
  <si>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</si>
  <si>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</si>
  <si>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</si>
  <si>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</si>
  <si>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</si>
  <si>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</si>
  <si>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</si>
  <si>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</si>
  <si>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</si>
  <si>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</si>
  <si>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</si>
  <si>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</si>
  <si>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</si>
  <si>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</si>
  <si>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</si>
  <si>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</si>
  <si>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</si>
  <si>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</si>
  <si>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</si>
  <si>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</si>
  <si>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</si>
  <si>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</si>
  <si>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</si>
  <si>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</si>
  <si>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</si>
  <si>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</si>
  <si>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</si>
  <si>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</si>
  <si>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</si>
  <si>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</si>
  <si>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</si>
  <si>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</si>
  <si>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</si>
  <si>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</si>
  <si>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</si>
  <si>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</si>
  <si>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</si>
  <si>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</si>
  <si>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</si>
  <si>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</si>
  <si>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</si>
  <si>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</si>
  <si>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</si>
  <si>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</si>
  <si>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</si>
  <si>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</si>
  <si>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</si>
  <si>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</si>
  <si>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</si>
  <si>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</si>
  <si>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</si>
  <si>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</si>
  <si>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</si>
  <si>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</si>
  <si>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</si>
  <si>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</si>
  <si>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</si>
  <si>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</si>
  <si>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</si>
  <si>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</si>
  <si>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</si>
  <si>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</si>
  <si>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</si>
  <si>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</si>
  <si>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</si>
  <si>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</si>
  <si>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</si>
  <si>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</si>
  <si>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</si>
  <si>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</si>
  <si>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</si>
  <si>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</si>
  <si>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</si>
  <si>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</si>
  <si>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</si>
  <si>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</si>
  <si>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</si>
  <si>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</si>
  <si>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</si>
  <si>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</si>
  <si>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</si>
  <si>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</si>
  <si>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</si>
  <si>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</si>
  <si>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</si>
  <si>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</si>
  <si>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</si>
  <si>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</si>
  <si>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</si>
  <si>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</si>
  <si>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</si>
  <si>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</si>
  <si>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</si>
  <si>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</si>
  <si>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</si>
  <si>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</si>
  <si>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</si>
  <si>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</si>
  <si>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</si>
  <si>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</si>
  <si>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</si>
  <si>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</si>
  <si>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</si>
  <si>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</si>
  <si>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</si>
  <si>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</si>
  <si>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</si>
  <si>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</si>
  <si>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</si>
  <si>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</si>
  <si>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</si>
  <si>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</si>
  <si>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</si>
  <si>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</si>
  <si>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</si>
  <si>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</si>
  <si>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</si>
  <si>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</si>
  <si>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</si>
  <si>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</si>
  <si>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</si>
  <si>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</si>
  <si>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</si>
  <si>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</si>
  <si>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</si>
  <si>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</si>
  <si>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</si>
  <si>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</si>
  <si>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</si>
  <si>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</si>
  <si>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</si>
  <si>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</si>
  <si>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</si>
  <si>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</si>
  <si>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</si>
  <si>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</si>
  <si>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</si>
  <si>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</si>
  <si>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</si>
  <si>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</si>
  <si>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</si>
  <si>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</si>
  <si>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</si>
  <si>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</si>
  <si>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</si>
  <si>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</si>
  <si>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</si>
  <si>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</si>
  <si>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</si>
  <si>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</si>
  <si>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</si>
  <si>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</si>
  <si>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</si>
  <si>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</si>
  <si>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</si>
  <si>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</si>
  <si>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</si>
  <si>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</si>
  <si>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</si>
  <si>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</si>
  <si>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</si>
  <si>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</si>
  <si>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</si>
  <si>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</si>
  <si>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</si>
  <si>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</si>
  <si>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</si>
  <si>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</si>
  <si>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</si>
  <si>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</si>
  <si>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</si>
  <si>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</si>
  <si>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</si>
  <si>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</si>
  <si>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</si>
  <si>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</si>
  <si>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</si>
  <si>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</si>
  <si>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</si>
  <si>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</si>
  <si>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</si>
  <si>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</si>
  <si>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</si>
  <si>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</si>
  <si>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</si>
  <si>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</si>
  <si>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</si>
  <si>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</si>
  <si>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</si>
  <si>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</si>
  <si>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</si>
  <si>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</si>
  <si>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</si>
  <si>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</si>
  <si>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</si>
  <si>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</si>
  <si>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</si>
  <si>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</si>
  <si>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</si>
  <si>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</si>
  <si>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</si>
  <si>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</si>
  <si>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</si>
  <si>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</si>
  <si>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</si>
  <si>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</si>
  <si>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</si>
  <si>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</si>
  <si>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</si>
  <si>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</si>
  <si>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</si>
  <si>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</si>
  <si>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</si>
  <si>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</si>
  <si>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</si>
  <si>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</si>
  <si>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</si>
  <si>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</si>
  <si>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</si>
  <si>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</si>
  <si>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</si>
  <si>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</si>
  <si>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</si>
  <si>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</si>
  <si>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</si>
  <si>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</si>
  <si>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</si>
  <si>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</si>
  <si>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</si>
  <si>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</si>
  <si>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</si>
  <si>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</si>
  <si>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</si>
  <si>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</si>
  <si>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</si>
  <si>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</si>
  <si>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</si>
  <si>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</si>
  <si>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</si>
  <si>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</si>
  <si>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</si>
  <si>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</si>
  <si>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</si>
  <si>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</si>
  <si>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</si>
  <si>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</si>
  <si>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</si>
  <si>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</si>
  <si>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</si>
  <si>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</si>
  <si>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</si>
  <si>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</si>
  <si>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</si>
  <si>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</si>
  <si>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</si>
  <si>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</si>
  <si>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</si>
  <si>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</si>
  <si>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</si>
  <si>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</si>
  <si>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</si>
  <si>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</si>
  <si>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</si>
  <si>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</si>
  <si>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</si>
  <si>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</si>
  <si>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</si>
  <si>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</si>
  <si>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</si>
  <si>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</si>
  <si>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</si>
  <si>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</si>
  <si>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</si>
  <si>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</si>
  <si>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</si>
  <si>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</si>
  <si>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</si>
  <si>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</si>
  <si>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</si>
  <si>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</si>
  <si>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</si>
  <si>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</si>
  <si>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</si>
  <si>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</si>
  <si>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</si>
  <si>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</si>
  <si>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</si>
  <si>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</si>
  <si>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</si>
  <si>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</si>
  <si>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</si>
  <si>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</si>
  <si>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</si>
  <si>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</si>
  <si>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</si>
  <si>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</si>
  <si>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</si>
  <si>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</si>
  <si>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</si>
  <si>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</si>
  <si>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</si>
  <si>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</si>
  <si>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</si>
  <si>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</si>
  <si>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</si>
  <si>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</si>
  <si>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</si>
  <si>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</si>
  <si>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</si>
  <si>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</si>
  <si>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</si>
  <si>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</si>
  <si>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</si>
  <si>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</si>
  <si>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</si>
  <si>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</si>
  <si>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</si>
  <si>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</si>
  <si>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</si>
  <si>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</si>
  <si>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</si>
  <si>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</si>
  <si>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</si>
  <si>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</si>
  <si>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</si>
  <si>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</si>
  <si>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</si>
  <si>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</si>
  <si>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</si>
  <si>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</si>
  <si>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</si>
  <si>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</si>
  <si>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</si>
  <si>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</si>
  <si>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</si>
  <si>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</si>
  <si>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</si>
  <si>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</si>
  <si>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</si>
  <si>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</si>
  <si>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</si>
  <si>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</si>
  <si>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</si>
  <si>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</si>
  <si>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</si>
  <si>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</si>
  <si>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</si>
  <si>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</si>
  <si>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</si>
  <si>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</si>
  <si>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</si>
  <si>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</si>
  <si>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</si>
  <si>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</si>
  <si>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</si>
  <si>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</si>
  <si>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</si>
  <si>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</si>
  <si>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</si>
  <si>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</si>
  <si>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</si>
  <si>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</si>
  <si>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</si>
  <si>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</si>
  <si>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</si>
  <si>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</si>
  <si>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</si>
  <si>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</si>
  <si>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</si>
  <si>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</si>
  <si>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</si>
  <si>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</si>
  <si>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</si>
  <si>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</si>
  <si>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</si>
  <si>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</si>
  <si>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</si>
  <si>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</si>
  <si>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</si>
  <si>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</si>
  <si>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</si>
  <si>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</si>
  <si>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</si>
  <si>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</si>
  <si>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</si>
  <si>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</si>
  <si>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</si>
  <si>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</si>
  <si>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</si>
  <si>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</si>
  <si>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</si>
  <si>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</si>
  <si>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</si>
  <si>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</si>
  <si>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</si>
  <si>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</si>
  <si>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</si>
  <si>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</si>
  <si>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</si>
  <si>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</si>
  <si>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</si>
  <si>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</si>
  <si>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</si>
  <si>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</si>
  <si>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</si>
  <si>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</si>
  <si>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</si>
  <si>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</si>
  <si>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</si>
  <si>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</si>
  <si>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</si>
  <si>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</si>
  <si>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</si>
  <si>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</si>
  <si>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</si>
  <si>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</si>
  <si>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</si>
  <si>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</si>
  <si>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</si>
  <si>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</si>
  <si>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</si>
  <si>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</si>
  <si>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</si>
  <si>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</si>
  <si>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</si>
  <si>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</si>
  <si>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</si>
  <si>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</si>
  <si>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</si>
  <si>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</si>
  <si>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</si>
  <si>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</si>
  <si>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</si>
  <si>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</si>
  <si>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</si>
  <si>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</si>
  <si>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</si>
  <si>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</si>
  <si>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</si>
  <si>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</si>
  <si>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</si>
  <si>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</si>
  <si>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</si>
  <si>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</si>
  <si>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</si>
  <si>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</si>
  <si>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</si>
  <si>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</si>
  <si>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</si>
  <si>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</si>
  <si>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</si>
  <si>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</si>
  <si>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</si>
  <si>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</si>
  <si>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</si>
  <si>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</si>
  <si>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</si>
  <si>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</si>
  <si>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</si>
  <si>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</si>
  <si>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</si>
  <si>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</si>
  <si>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</si>
  <si>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</si>
  <si>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</si>
  <si>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</si>
  <si>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</si>
  <si>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</si>
  <si>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</si>
  <si>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</si>
  <si>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</si>
  <si>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</si>
  <si>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</si>
  <si>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</si>
  <si>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</si>
  <si>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</si>
  <si>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</si>
  <si>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</si>
  <si>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</si>
  <si>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</si>
  <si>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</si>
  <si>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</si>
  <si>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</si>
  <si>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</si>
  <si>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</si>
  <si>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</si>
  <si>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</si>
  <si>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</si>
  <si>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</si>
  <si>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</si>
  <si>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</si>
  <si>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</si>
  <si>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</si>
  <si>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</si>
  <si>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</si>
  <si>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</si>
  <si>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</si>
  <si>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</si>
  <si>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</si>
  <si>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</si>
  <si>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</si>
  <si>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</si>
  <si>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</si>
  <si>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</si>
  <si>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</si>
  <si>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</si>
  <si>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</si>
  <si>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</si>
  <si>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</si>
  <si>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</si>
  <si>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</si>
  <si>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</si>
  <si>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</si>
  <si>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</si>
  <si>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</si>
  <si>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</si>
  <si>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</si>
  <si>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</si>
  <si>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</si>
  <si>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</si>
  <si>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</si>
  <si>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</si>
  <si>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</si>
  <si>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</si>
  <si>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</si>
  <si>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</si>
  <si>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</si>
  <si>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</si>
  <si>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</si>
  <si>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</si>
  <si>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</si>
  <si>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</si>
  <si>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</si>
  <si>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</si>
  <si>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</si>
  <si>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</si>
  <si>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</si>
  <si>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</si>
  <si>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</si>
  <si>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</si>
  <si>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</si>
  <si>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</si>
  <si>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</si>
  <si>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</si>
  <si>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</si>
  <si>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</si>
  <si>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</si>
  <si>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</si>
  <si>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</si>
  <si>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</si>
  <si>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</si>
  <si>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</si>
  <si>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</si>
  <si>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</si>
  <si>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</si>
  <si>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</si>
  <si>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</si>
  <si>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</si>
  <si>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</si>
  <si>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</si>
  <si>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</si>
  <si>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</si>
  <si>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</si>
  <si>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</si>
  <si>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</si>
  <si>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</si>
  <si>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</si>
  <si>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</si>
  <si>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</si>
  <si>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</si>
  <si>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</si>
  <si>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</si>
  <si>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</si>
  <si>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</si>
  <si>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</si>
  <si>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</si>
  <si>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</si>
  <si>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</si>
  <si>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</si>
  <si>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</si>
  <si>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</si>
  <si>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</si>
  <si>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</si>
  <si>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</si>
  <si>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</si>
  <si>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</si>
  <si>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</si>
  <si>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</si>
  <si>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</si>
  <si>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</si>
  <si>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</si>
  <si>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</si>
  <si>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</si>
  <si>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</si>
  <si>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</si>
  <si>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</si>
  <si>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</si>
  <si>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</si>
  <si>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</si>
  <si>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</si>
  <si>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</si>
  <si>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</si>
  <si>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</si>
  <si>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</si>
  <si>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</si>
  <si>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</si>
  <si>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</si>
  <si>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</si>
  <si>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</si>
  <si>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</si>
  <si>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</si>
  <si>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</si>
  <si>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</si>
  <si>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</si>
  <si>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</si>
  <si>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</si>
  <si>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</si>
  <si>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</si>
  <si>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</si>
  <si>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</si>
  <si>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</si>
  <si>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</si>
  <si>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</si>
  <si>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</si>
  <si>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</si>
  <si>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</si>
  <si>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</si>
  <si>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</si>
  <si>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</si>
  <si>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</si>
  <si>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</si>
  <si>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</si>
  <si>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</si>
  <si>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</si>
  <si>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</si>
  <si>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</si>
  <si>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</si>
  <si>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</si>
  <si>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</si>
  <si>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</si>
  <si>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</si>
  <si>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</si>
  <si>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</si>
  <si>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</si>
  <si>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</si>
  <si>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</si>
  <si>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</si>
  <si>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</si>
  <si>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</si>
  <si>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</si>
  <si>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</si>
  <si>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</si>
  <si>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</si>
  <si>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</si>
  <si>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</si>
  <si>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</si>
  <si>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</si>
  <si>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</si>
  <si>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</si>
  <si>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</si>
  <si>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</si>
  <si>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</si>
  <si>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</si>
  <si>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</si>
  <si>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</si>
  <si>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</si>
  <si>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</si>
  <si>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</si>
  <si>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</si>
  <si>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</si>
  <si>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</si>
  <si>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</si>
  <si>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</si>
  <si>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</si>
  <si>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</si>
  <si>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</si>
  <si>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</si>
  <si>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</si>
  <si>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</si>
  <si>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</si>
  <si>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</si>
  <si>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</si>
  <si>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</si>
  <si>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</si>
  <si>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</si>
  <si>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</si>
  <si>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</si>
  <si>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</si>
  <si>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</si>
  <si>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</si>
  <si>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</si>
  <si>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</si>
  <si>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</si>
  <si>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</si>
  <si>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</si>
  <si>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</si>
  <si>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</si>
  <si>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</si>
  <si>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</si>
  <si>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</si>
  <si>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</si>
  <si>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</si>
  <si>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</si>
  <si>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</si>
  <si>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</si>
  <si>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</si>
  <si>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</si>
  <si>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</si>
  <si>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</si>
  <si>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</si>
  <si>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</si>
  <si>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</si>
  <si>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</si>
  <si>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</si>
  <si>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</si>
  <si>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</si>
  <si>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</si>
  <si>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</si>
  <si>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</si>
  <si>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</si>
  <si>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</si>
  <si>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</si>
  <si>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</si>
  <si>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</si>
  <si>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</si>
  <si>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</si>
  <si>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</si>
  <si>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</si>
  <si>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</si>
  <si>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</si>
  <si>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</si>
  <si>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</si>
  <si>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</si>
  <si>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</si>
  <si>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</si>
  <si>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</si>
  <si>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</si>
  <si>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</si>
  <si>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</si>
  <si>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</si>
  <si>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</si>
  <si>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</si>
  <si>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</si>
  <si>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</si>
  <si>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</si>
  <si>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</si>
  <si>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</si>
  <si>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</si>
  <si>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</si>
  <si>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</si>
  <si>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</si>
  <si>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</si>
  <si>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</si>
  <si>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</si>
  <si>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</si>
  <si>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</si>
  <si>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</si>
  <si>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</si>
  <si>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</si>
  <si>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</si>
  <si>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</si>
  <si>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</si>
  <si>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</si>
  <si>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</si>
  <si>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</si>
  <si>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</si>
  <si>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</si>
  <si>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</si>
  <si>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</si>
  <si>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</si>
  <si>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</si>
  <si>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</si>
  <si>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</si>
  <si>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</si>
  <si>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</si>
  <si>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</si>
  <si>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</si>
  <si>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</si>
  <si>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</si>
  <si>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</si>
  <si>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</si>
  <si>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</si>
  <si>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</si>
  <si>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</si>
  <si>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</si>
  <si>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</si>
  <si>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</si>
  <si>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</si>
  <si>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</si>
  <si>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</si>
  <si>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</si>
  <si>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</si>
  <si>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</si>
  <si>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</si>
  <si>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</si>
  <si>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</si>
  <si>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</si>
  <si>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</si>
  <si>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</si>
  <si>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</si>
  <si>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</si>
  <si>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</si>
  <si>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</si>
  <si>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</si>
  <si>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</si>
  <si>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</si>
  <si>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</si>
  <si>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</si>
  <si>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</si>
  <si>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</si>
  <si>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</si>
  <si>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</si>
  <si>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</si>
  <si>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</si>
  <si>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</si>
  <si>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</si>
  <si>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</si>
  <si>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</si>
  <si>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</si>
  <si>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</si>
  <si>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</si>
  <si>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</si>
  <si>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</si>
  <si>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</si>
  <si>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</si>
  <si>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</si>
  <si>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</si>
  <si>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</si>
  <si>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</si>
  <si>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</si>
  <si>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</si>
  <si>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</si>
  <si>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</si>
  <si>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</si>
  <si>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</si>
  <si>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</si>
  <si>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</si>
  <si>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</si>
  <si>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</si>
  <si>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</si>
  <si>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</si>
  <si>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</si>
  <si>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</si>
  <si>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</si>
  <si>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</si>
  <si>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</si>
  <si>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</si>
  <si>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</si>
  <si>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</si>
  <si>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</si>
  <si>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</si>
  <si>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</si>
  <si>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</si>
  <si>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</si>
  <si>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</si>
  <si>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</si>
  <si>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</si>
  <si>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</si>
  <si>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</si>
  <si>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</si>
  <si>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</si>
  <si>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</si>
  <si>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</si>
  <si>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</si>
  <si>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</si>
  <si>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</si>
  <si>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</si>
  <si>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</si>
  <si>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</si>
  <si>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</si>
  <si>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</si>
  <si>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</si>
  <si>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</si>
  <si>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</si>
  <si>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</si>
  <si>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</si>
  <si>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</si>
  <si>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</si>
  <si>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</si>
  <si>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</si>
  <si>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</si>
  <si>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</si>
  <si>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</si>
  <si>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</si>
  <si>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</si>
  <si>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</si>
  <si>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</si>
  <si>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</si>
  <si>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</si>
  <si>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</si>
  <si>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</si>
  <si>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</si>
  <si>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</si>
  <si>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</si>
  <si>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</si>
  <si>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</si>
  <si>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</si>
  <si>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</si>
  <si>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</si>
  <si>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</si>
  <si>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</si>
  <si>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</si>
  <si>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</si>
  <si>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</si>
  <si>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</si>
  <si>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</si>
  <si>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</si>
  <si>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</si>
  <si>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</si>
  <si>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</si>
  <si>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</si>
  <si>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</si>
  <si>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</si>
  <si>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</si>
  <si>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</si>
  <si>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</si>
  <si>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</si>
  <si>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</si>
  <si>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</si>
  <si>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</si>
  <si>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</si>
  <si>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</si>
  <si>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</si>
  <si>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</si>
  <si>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</si>
  <si>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</si>
  <si>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</si>
  <si>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</si>
  <si>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</si>
  <si>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</si>
  <si>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</si>
  <si>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</si>
  <si>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</si>
  <si>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</si>
  <si>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</si>
  <si>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</si>
  <si>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</si>
  <si>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</si>
  <si>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</si>
  <si>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</si>
  <si>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</si>
  <si>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</si>
  <si>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</si>
  <si>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</si>
  <si>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</si>
  <si>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</si>
  <si>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</si>
  <si>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</si>
  <si>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</si>
  <si>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</si>
  <si>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</si>
  <si>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</si>
  <si>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</si>
  <si>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</si>
  <si>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</si>
  <si>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</si>
  <si>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</si>
  <si>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</si>
  <si>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</si>
  <si>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</si>
  <si>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</si>
  <si>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</si>
  <si>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</si>
  <si>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</si>
  <si>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</si>
  <si>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</si>
  <si>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</si>
  <si>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</si>
  <si>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</si>
  <si>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</si>
  <si>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</si>
  <si>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</si>
  <si>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</si>
  <si>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</si>
  <si>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</si>
  <si>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</si>
  <si>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</si>
  <si>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</si>
  <si>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</si>
  <si>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</si>
  <si>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</si>
  <si>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</si>
  <si>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</si>
  <si>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</si>
  <si>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</si>
  <si>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</si>
  <si>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</si>
  <si>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</si>
  <si>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</si>
  <si>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</si>
  <si>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</si>
  <si>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</si>
  <si>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</si>
  <si>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</si>
  <si>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</si>
  <si>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</si>
  <si>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</si>
  <si>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</si>
  <si>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</si>
  <si>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</si>
  <si>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</si>
  <si>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</si>
  <si>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</si>
  <si>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</si>
  <si>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</si>
  <si>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</si>
  <si>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</si>
  <si>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</si>
  <si>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</si>
  <si>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</si>
  <si>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</si>
  <si>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</si>
  <si>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</si>
  <si>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</si>
  <si>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</si>
  <si>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</si>
  <si>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</si>
  <si>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</si>
  <si>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</si>
  <si>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</si>
  <si>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</si>
  <si>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</si>
  <si>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</si>
  <si>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</si>
  <si>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</si>
  <si>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</si>
  <si>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</si>
  <si>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</si>
  <si>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</si>
  <si>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</si>
  <si>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</si>
  <si>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</si>
  <si>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</si>
  <si>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</si>
  <si>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</si>
  <si>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</si>
  <si>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</si>
  <si>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</si>
  <si>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</si>
  <si>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</si>
  <si>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</si>
  <si>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</si>
  <si>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</si>
  <si>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</si>
  <si>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</si>
  <si>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</si>
  <si>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</si>
  <si>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</si>
  <si>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</si>
  <si>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</si>
  <si>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</si>
  <si>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</si>
  <si>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</si>
  <si>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</si>
  <si>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</si>
  <si>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</si>
  <si>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</si>
  <si>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</si>
  <si>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</si>
  <si>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</si>
  <si>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</si>
  <si>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</si>
  <si>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</si>
  <si>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</si>
  <si>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</si>
  <si>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</si>
  <si>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</si>
  <si>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</si>
  <si>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</si>
  <si>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</si>
  <si>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</si>
  <si>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</si>
  <si>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</si>
  <si>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</si>
  <si>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</si>
  <si>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</si>
  <si>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</si>
  <si>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</si>
  <si>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</si>
  <si>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</si>
  <si>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</si>
  <si>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</si>
  <si>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</si>
  <si>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</si>
  <si>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</si>
  <si>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</si>
  <si>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</si>
  <si>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</si>
  <si>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</si>
  <si>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</si>
  <si>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</si>
  <si>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</si>
  <si>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</si>
  <si>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</si>
  <si>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</si>
  <si>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</si>
  <si>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</si>
  <si>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</si>
  <si>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</si>
  <si>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</si>
  <si>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</si>
  <si>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</si>
  <si>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</si>
  <si>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</si>
  <si>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</si>
  <si>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</si>
  <si>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</si>
  <si>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</si>
  <si>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</si>
  <si>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</si>
  <si>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</si>
  <si>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</si>
  <si>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</si>
  <si>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</si>
  <si>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</si>
  <si>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</si>
  <si>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</si>
  <si>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</si>
  <si>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</si>
  <si>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</si>
  <si>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</si>
  <si>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</si>
  <si>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</si>
  <si>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</si>
  <si>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</si>
  <si>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</si>
  <si>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</si>
  <si>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</si>
  <si>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</si>
  <si>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</si>
  <si>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</si>
  <si>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</si>
  <si>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</si>
  <si>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</si>
  <si>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</si>
  <si>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</si>
  <si>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</si>
  <si>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</si>
  <si>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</si>
  <si>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</si>
  <si>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</si>
  <si>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</si>
  <si>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</si>
  <si>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</si>
  <si>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</si>
  <si>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</si>
  <si>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</si>
  <si>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</si>
  <si>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</si>
  <si>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</si>
  <si>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</si>
  <si>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</si>
  <si>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</si>
  <si>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</si>
  <si>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</si>
  <si>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</si>
  <si>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</si>
  <si>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</si>
  <si>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</si>
  <si>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</si>
  <si>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</si>
  <si>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</si>
  <si>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</si>
  <si>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</si>
  <si>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</si>
  <si>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</si>
  <si>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</si>
  <si>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</si>
  <si>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</si>
  <si>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</si>
  <si>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</si>
  <si>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</si>
  <si>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</si>
  <si>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</si>
  <si>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</si>
  <si>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</si>
  <si>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</si>
  <si>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</si>
  <si>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</si>
  <si>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</si>
  <si>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</si>
  <si>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</si>
  <si>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</si>
  <si>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</si>
  <si>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</si>
  <si>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</si>
  <si>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</si>
  <si>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</si>
  <si>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</si>
  <si>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</si>
  <si>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</si>
  <si>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</si>
  <si>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</si>
  <si>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</si>
  <si>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</si>
  <si>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</si>
  <si>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</si>
  <si>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</si>
  <si>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</si>
  <si>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</si>
  <si>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</si>
  <si>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</si>
  <si>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</si>
  <si>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</si>
  <si>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</si>
  <si>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</si>
  <si>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</si>
  <si>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</si>
  <si>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</si>
  <si>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</si>
  <si>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</si>
  <si>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</si>
  <si>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</si>
  <si>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</si>
  <si>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</si>
  <si>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</si>
  <si>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</si>
  <si>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</si>
  <si>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</si>
  <si>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</si>
  <si>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</si>
  <si>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</si>
  <si>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</si>
  <si>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</si>
  <si>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</si>
  <si>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</si>
  <si>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</si>
  <si>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</si>
  <si>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</si>
  <si>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</si>
  <si>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</si>
  <si>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</si>
  <si>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</si>
  <si>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</si>
  <si>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</si>
  <si>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</si>
  <si>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</si>
  <si>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</si>
  <si>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</si>
  <si>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</si>
  <si>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</si>
  <si>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</si>
  <si>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</si>
  <si>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</si>
  <si>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</si>
  <si>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</si>
  <si>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</si>
  <si>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</si>
  <si>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</si>
  <si>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</si>
  <si>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</si>
  <si>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</si>
  <si>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</si>
  <si>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</si>
  <si>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</si>
  <si>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</si>
  <si>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</si>
  <si>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</si>
  <si>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</si>
  <si>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</si>
  <si>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</si>
  <si>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</si>
  <si>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</si>
  <si>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</si>
  <si>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</si>
  <si>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</si>
  <si>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</si>
  <si>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</si>
  <si>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</si>
  <si>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</si>
  <si>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</si>
  <si>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</si>
  <si>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</si>
  <si>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</si>
  <si>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</si>
  <si>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</si>
  <si>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</si>
  <si>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</si>
  <si>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</si>
  <si>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</si>
  <si>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</si>
  <si>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</si>
  <si>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</si>
  <si>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</si>
  <si>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</si>
  <si>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</si>
  <si>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</si>
  <si>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</si>
  <si>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</si>
  <si>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</si>
  <si>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</si>
  <si>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</si>
  <si>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</si>
  <si>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</si>
  <si>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</si>
  <si>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</si>
  <si>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</si>
  <si>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</si>
  <si>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</si>
  <si>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</si>
  <si>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</si>
  <si>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</si>
  <si>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</si>
  <si>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</si>
  <si>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</si>
  <si>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</si>
  <si>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</si>
  <si>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</si>
  <si>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</si>
  <si>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</si>
  <si>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</si>
  <si>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</si>
  <si>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</si>
  <si>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</si>
  <si>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</si>
  <si>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</si>
  <si>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</si>
  <si>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</si>
  <si>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</si>
  <si>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</si>
  <si>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</si>
  <si>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</si>
  <si>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</si>
  <si>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</si>
  <si>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</si>
  <si>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</si>
  <si>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</si>
  <si>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</si>
  <si>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</si>
  <si>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</si>
  <si>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</si>
  <si>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</si>
  <si>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</si>
  <si>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</si>
  <si>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</si>
  <si>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</si>
  <si>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</si>
  <si>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</si>
  <si>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</si>
  <si>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</si>
  <si>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</si>
  <si>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</si>
  <si>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</si>
  <si>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</si>
  <si>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</si>
  <si>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</si>
  <si>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</si>
  <si>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</si>
  <si>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</si>
  <si>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</si>
  <si>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</si>
  <si>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</si>
  <si>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</si>
  <si>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</si>
  <si>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</si>
  <si>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</si>
  <si>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</si>
  <si>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</si>
  <si>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</si>
  <si>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</si>
  <si>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</si>
  <si>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</si>
  <si>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</si>
  <si>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</si>
  <si>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</si>
  <si>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</si>
  <si>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</si>
  <si>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</si>
  <si>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</si>
  <si>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</si>
  <si>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</si>
  <si>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</si>
  <si>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</si>
  <si>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</si>
  <si>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</si>
  <si>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</si>
  <si>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</si>
  <si>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</si>
  <si>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</si>
  <si>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</si>
  <si>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</si>
  <si>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</si>
  <si>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</si>
  <si>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</si>
  <si>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</si>
  <si>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</si>
  <si>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</si>
  <si>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</si>
  <si>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</si>
  <si>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</si>
  <si>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</si>
  <si>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</si>
  <si>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</si>
  <si>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</si>
  <si>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</si>
  <si>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</si>
  <si>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</si>
  <si>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</si>
  <si>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</si>
  <si>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</si>
  <si>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</si>
  <si>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</si>
  <si>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</si>
  <si>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</si>
  <si>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</si>
  <si>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</si>
  <si>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</si>
  <si>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</si>
  <si>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</si>
  <si>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</si>
  <si>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</si>
  <si>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</si>
  <si>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</si>
  <si>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</si>
  <si>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</si>
  <si>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</si>
  <si>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</si>
  <si>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</si>
  <si>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</si>
  <si>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</si>
  <si>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</si>
  <si>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</si>
  <si>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</si>
  <si>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</si>
  <si>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</si>
  <si>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</si>
  <si>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</si>
  <si>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</si>
  <si>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</si>
  <si>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</si>
  <si>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</si>
  <si>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</si>
  <si>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</si>
  <si>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</si>
  <si>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</si>
  <si>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</si>
  <si>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</si>
  <si>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</si>
  <si>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</si>
  <si>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</si>
  <si>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</si>
  <si>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</si>
  <si>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</si>
  <si>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</si>
  <si>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</si>
  <si>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</si>
  <si>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</si>
  <si>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</si>
  <si>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</si>
  <si>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</si>
  <si>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</si>
  <si>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</si>
  <si>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</si>
  <si>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</si>
  <si>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</si>
  <si>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</si>
  <si>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</si>
  <si>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</si>
  <si>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</si>
  <si>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</si>
  <si>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</si>
  <si>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</si>
  <si>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</si>
  <si>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</si>
  <si>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</si>
  <si>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</si>
  <si>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</si>
  <si>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</si>
  <si>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</si>
  <si>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</si>
  <si>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</si>
  <si>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</si>
  <si>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</si>
  <si>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</si>
  <si>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</si>
  <si>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</si>
  <si>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</si>
  <si>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</si>
  <si>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</si>
  <si>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</si>
  <si>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</si>
  <si>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</si>
  <si>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</si>
  <si>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</si>
  <si>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</si>
  <si>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</si>
  <si>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</si>
  <si>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</si>
  <si>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</si>
  <si>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</si>
  <si>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</si>
  <si>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</si>
  <si>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</si>
  <si>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</si>
  <si>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</si>
  <si>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</si>
  <si>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</si>
  <si>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</si>
  <si>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</si>
  <si>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</si>
  <si>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</si>
  <si>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</si>
  <si>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</si>
  <si>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</si>
  <si>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</si>
  <si>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</si>
  <si>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</si>
  <si>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</si>
  <si>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</si>
  <si>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</si>
  <si>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</si>
  <si>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</si>
  <si>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</si>
  <si>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</si>
  <si>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</si>
  <si>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</si>
  <si>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</si>
  <si>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</si>
  <si>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</si>
  <si>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</si>
  <si>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</si>
  <si>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</si>
  <si>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</si>
  <si>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</si>
  <si>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</si>
  <si>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</si>
  <si>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</si>
  <si>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</si>
  <si>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</si>
  <si>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</si>
  <si>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</si>
  <si>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</si>
  <si>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</si>
  <si>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</si>
  <si>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</si>
  <si>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</si>
  <si>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</si>
  <si>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</si>
  <si>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</si>
  <si>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</si>
  <si>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</si>
  <si>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</si>
  <si>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</si>
  <si>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</si>
  <si>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</si>
  <si>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</si>
  <si>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</si>
  <si>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</si>
  <si>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</si>
  <si>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</si>
  <si>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</si>
  <si>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</si>
  <si>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</si>
  <si>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</si>
  <si>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</si>
  <si>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</si>
  <si>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</si>
  <si>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</si>
  <si>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</si>
  <si>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</si>
  <si>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</si>
  <si>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</si>
  <si>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</si>
  <si>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</si>
  <si>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</si>
  <si>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</si>
  <si>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</si>
  <si>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</si>
  <si>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</si>
  <si>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</si>
  <si>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</si>
  <si>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</si>
  <si>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</si>
  <si>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</si>
  <si>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</si>
  <si>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</si>
  <si>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</si>
  <si>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</si>
  <si>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</si>
  <si>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</si>
  <si>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</si>
  <si>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</si>
  <si>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</si>
  <si>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</si>
  <si>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</si>
  <si>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</si>
  <si>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</si>
  <si>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</si>
  <si>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</si>
  <si>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</si>
  <si>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</si>
  <si>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</si>
  <si>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</si>
  <si>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</si>
  <si>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</si>
  <si>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</si>
  <si>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</si>
  <si>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</si>
  <si>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</si>
  <si>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</si>
  <si>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</si>
  <si>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</si>
  <si>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</si>
  <si>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</si>
  <si>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</si>
  <si>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</si>
  <si>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</si>
  <si>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</si>
  <si>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</si>
  <si>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</si>
  <si>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</si>
  <si>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</si>
  <si>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</si>
  <si>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</si>
  <si>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</si>
  <si>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</si>
  <si>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</si>
  <si>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</si>
  <si>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</si>
  <si>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</si>
  <si>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</si>
  <si>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</si>
  <si>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</si>
  <si>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</si>
  <si>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</si>
  <si>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</si>
  <si>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</si>
  <si>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</si>
  <si>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</si>
  <si>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</si>
  <si>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</si>
  <si>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</si>
  <si>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</si>
  <si>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</si>
  <si>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</si>
  <si>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</si>
  <si>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</si>
  <si>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</si>
  <si>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</si>
  <si>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</si>
  <si>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</si>
  <si>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</si>
  <si>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</si>
  <si>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</si>
  <si>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</si>
  <si>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</si>
  <si>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</si>
  <si>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</si>
  <si>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</si>
  <si>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</si>
  <si>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</si>
  <si>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</si>
  <si>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</si>
  <si>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</si>
  <si>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</si>
  <si>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</si>
  <si>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</si>
  <si>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</si>
  <si>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</si>
  <si>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</si>
  <si>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</si>
  <si>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</si>
  <si>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</si>
  <si>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</si>
  <si>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</si>
  <si>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</si>
  <si>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</si>
  <si>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</si>
  <si>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</si>
  <si>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</si>
  <si>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</si>
  <si>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</si>
  <si>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</si>
  <si>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</si>
  <si>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</si>
  <si>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</si>
  <si>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</si>
  <si>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</si>
  <si>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</si>
  <si>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</si>
  <si>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</si>
  <si>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</si>
  <si>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</si>
  <si>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</si>
  <si>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</si>
  <si>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</si>
  <si>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</si>
  <si>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</si>
  <si>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</si>
  <si>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</si>
  <si>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</si>
  <si>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</si>
  <si>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</si>
  <si>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</si>
  <si>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</si>
  <si>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</si>
  <si>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</si>
  <si>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</si>
  <si>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</si>
  <si>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</si>
  <si>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</si>
  <si>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</si>
  <si>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</si>
  <si>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</si>
  <si>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</si>
  <si>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</si>
  <si>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</si>
  <si>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</si>
  <si>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</si>
  <si>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</si>
  <si>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</si>
  <si>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</si>
  <si>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</si>
  <si>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</si>
  <si>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</si>
  <si>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</si>
  <si>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</si>
  <si>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</si>
  <si>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</si>
  <si>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</si>
  <si>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</si>
  <si>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</si>
  <si>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</si>
  <si>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</si>
  <si>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</si>
  <si>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</si>
  <si>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</si>
  <si>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</si>
  <si>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</si>
  <si>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</si>
  <si>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</si>
  <si>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</si>
  <si>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</si>
  <si>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</si>
  <si>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</si>
  <si>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</si>
  <si>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</si>
  <si>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</si>
  <si>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</si>
  <si>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</si>
  <si>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</si>
  <si>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</si>
  <si>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</si>
  <si>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</si>
  <si>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</si>
  <si>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</si>
  <si>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</si>
  <si>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</si>
  <si>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</si>
  <si>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</si>
  <si>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</si>
  <si>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</si>
  <si>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</si>
  <si>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</si>
  <si>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</si>
  <si>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</si>
  <si>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</si>
  <si>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</si>
  <si>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</si>
  <si>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</si>
  <si>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</si>
  <si>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</si>
  <si>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</si>
  <si>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</si>
  <si>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</si>
  <si>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</si>
  <si>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</si>
  <si>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</si>
  <si>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</si>
  <si>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</si>
  <si>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</si>
  <si>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</si>
  <si>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</si>
  <si>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</si>
  <si>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</si>
  <si>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</si>
  <si>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</si>
  <si>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</si>
  <si>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</si>
  <si>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</si>
  <si>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</si>
  <si>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</si>
  <si>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</si>
  <si>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</si>
  <si>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</si>
  <si>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</si>
  <si>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</si>
  <si>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</si>
  <si>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</si>
  <si>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</si>
  <si>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</si>
  <si>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</si>
  <si>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</si>
  <si>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</si>
  <si>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</si>
  <si>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</si>
  <si>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</si>
  <si>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</si>
  <si>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</si>
  <si>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</si>
  <si>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</si>
  <si>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</si>
  <si>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</si>
  <si>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</si>
  <si>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</si>
  <si>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</si>
  <si>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</si>
  <si>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</si>
  <si>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</si>
  <si>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</si>
  <si>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</si>
  <si>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</si>
  <si>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</si>
  <si>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</si>
  <si>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</si>
  <si>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</si>
  <si>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</si>
  <si>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</si>
  <si>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</si>
  <si>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</si>
  <si>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</si>
  <si>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</si>
  <si>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</si>
  <si>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</si>
  <si>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</si>
  <si>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</si>
  <si>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</si>
  <si>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</si>
  <si>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</si>
  <si>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</si>
  <si>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</si>
  <si>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</si>
  <si>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</si>
  <si>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</si>
  <si>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</si>
  <si>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</si>
  <si>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</si>
  <si>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</si>
  <si>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</si>
  <si>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</si>
  <si>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</si>
  <si>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</si>
  <si>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</si>
  <si>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</si>
  <si>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</si>
  <si>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</si>
  <si>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</si>
  <si>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</si>
  <si>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</si>
  <si>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</si>
  <si>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</si>
  <si>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</si>
  <si>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</si>
  <si>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</si>
  <si>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</si>
  <si>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</si>
  <si>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</si>
  <si>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</si>
  <si>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</si>
  <si>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</si>
  <si>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</si>
  <si>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</si>
  <si>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</si>
  <si>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</si>
  <si>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</si>
  <si>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</si>
  <si>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</si>
  <si>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</si>
  <si>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</si>
  <si>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</si>
  <si>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</si>
  <si>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</si>
  <si>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</si>
  <si>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</si>
  <si>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</si>
  <si>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</si>
  <si>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</si>
  <si>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</si>
  <si>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</si>
  <si>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</si>
  <si>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</si>
  <si>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</si>
  <si>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</si>
  <si>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</si>
  <si>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</si>
  <si>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</si>
  <si>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</si>
  <si>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</si>
  <si>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</si>
  <si>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</si>
  <si>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</si>
  <si>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</si>
  <si>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</si>
  <si>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</si>
  <si>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</si>
  <si>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</si>
  <si>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</si>
  <si>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</si>
  <si>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</si>
  <si>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</si>
  <si>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</si>
  <si>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</si>
  <si>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</si>
  <si>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</si>
  <si>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</si>
  <si>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</si>
  <si>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</si>
  <si>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</si>
  <si>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</si>
  <si>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</si>
  <si>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</si>
  <si>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</si>
  <si>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</si>
  <si>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</si>
  <si>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</si>
  <si>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</si>
  <si>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</si>
  <si>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</si>
  <si>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</si>
  <si>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</si>
  <si>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</si>
  <si>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</si>
  <si>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</si>
  <si>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</si>
  <si>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</si>
  <si>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</si>
  <si>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</si>
  <si>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</si>
  <si>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2021-50-10001295</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</si>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</sst>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2" zoomScale="50" zoomScaleNormal="50" zoomScaleSheetLayoutView="40" zoomScalePageLayoutView="40" workbookViewId="0">
      <selection activeCell="B65" sqref="B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2720</v>
      </c>
      <c r="D15" s="35"/>
      <c r="E15" s="35"/>
      <c r="F15" s="5"/>
      <c r="G15" s="32" t="s">
        <v>1168</v>
      </c>
      <c r="H15" s="103" t="s">
        <v>741</v>
      </c>
      <c r="I15" s="32" t="s">
        <v>2624</v>
      </c>
      <c r="J15" s="108" t="s">
        <v>2626</v>
      </c>
      <c r="L15" s="203" t="s">
        <v>8</v>
      </c>
      <c r="M15" s="203"/>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180"/>
      <c r="I20" s="141" t="s">
        <v>741</v>
      </c>
      <c r="J20" s="142" t="s">
        <v>90</v>
      </c>
      <c r="K20" s="143">
        <v>2733197848</v>
      </c>
      <c r="L20" s="144">
        <v>44243</v>
      </c>
      <c r="M20" s="144">
        <v>44561</v>
      </c>
      <c r="N20" s="127">
        <f>+(M20-L20)/30</f>
        <v>10.6</v>
      </c>
      <c r="O20" s="130"/>
      <c r="U20" s="126"/>
      <c r="V20" s="105">
        <f ca="1">NOW()</f>
        <v>44194.427873032408</v>
      </c>
      <c r="W20" s="105">
        <f ca="1">NOW()</f>
        <v>44194.427873032408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INTEGRAL PARA EL DESARROLLO J.S.G.</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2669</v>
      </c>
      <c r="C179" s="215"/>
      <c r="D179" s="215"/>
      <c r="E179" s="163">
        <v>0.02</v>
      </c>
      <c r="F179" s="162">
        <v>0.03</v>
      </c>
      <c r="G179" s="157">
        <f>IF(F179&gt;0,SUM(E179+F179),"")</f>
        <v>0.05</v>
      </c>
      <c r="H179" s="5"/>
      <c r="I179" s="215" t="s">
        <v>2671</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136659892.40000001</v>
      </c>
      <c r="F185" s="92"/>
      <c r="G185" s="93"/>
      <c r="H185" s="88"/>
      <c r="I185" s="90" t="s">
        <v>2627</v>
      </c>
      <c r="J185" s="158">
        <f>+SUM(M179:M183)</f>
        <v>0.02</v>
      </c>
      <c r="K185" s="196" t="s">
        <v>2628</v>
      </c>
      <c r="L185" s="196"/>
      <c r="M185" s="94">
        <f>+J185*(SUM(K20:K35))</f>
        <v>54663956.960000001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schemas.microsoft.com/office/2006/metadata/properties"/>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