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NA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<sst xmlns="http://schemas.openxmlformats.org/spreadsheetml/2006/main" count="3685" uniqueCount="2791">
  <si>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</si>
  <si>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</si>
  <si>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</si>
  <si>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</si>
  <si>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</si>
  <si>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</si>
  <si>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</si>
  <si>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</si>
  <si>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</si>
  <si>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</si>
  <si>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</si>
  <si>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</si>
  <si>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</si>
  <si>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</si>
  <si>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</si>
  <si>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</si>
  <si>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</si>
  <si>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</si>
  <si>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</si>
  <si>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</si>
  <si>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</si>
  <si>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</si>
  <si>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</si>
  <si>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</si>
  <si>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</si>
  <si>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</si>
  <si>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</si>
  <si>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</si>
  <si>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</si>
  <si>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</si>
  <si>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</si>
  <si>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</si>
  <si>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</si>
  <si>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</si>
  <si>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</si>
  <si>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</si>
  <si>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</si>
  <si>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</si>
  <si>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</si>
  <si>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</si>
  <si>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</si>
  <si>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</si>
  <si>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</si>
  <si>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</si>
  <si>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</si>
  <si>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</si>
  <si>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</si>
  <si>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</si>
  <si>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</si>
  <si>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</si>
  <si>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</si>
  <si>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</si>
  <si>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</si>
  <si>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</si>
  <si>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</si>
  <si>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</si>
  <si>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</si>
  <si>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</si>
  <si>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</si>
  <si>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</si>
  <si>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</si>
  <si>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</si>
  <si>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</si>
  <si>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</si>
  <si>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</si>
  <si>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</si>
  <si>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</si>
  <si>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</si>
  <si>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</si>
  <si>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</si>
  <si>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</si>
  <si>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</si>
  <si>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</si>
  <si>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</si>
  <si>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</si>
  <si>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</si>
  <si>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</si>
  <si>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</si>
  <si>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</si>
  <si>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</si>
  <si>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</si>
  <si>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</si>
  <si>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</si>
  <si>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</si>
  <si>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</si>
  <si>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</si>
  <si>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</si>
  <si>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</si>
  <si>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</si>
  <si>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</si>
  <si>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</si>
  <si>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</si>
  <si>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</si>
  <si>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</si>
  <si>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</si>
  <si>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</si>
  <si>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</si>
  <si>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</si>
  <si>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</si>
  <si>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</si>
  <si>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</si>
  <si>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</si>
  <si>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</si>
  <si>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</si>
  <si>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</si>
  <si>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</si>
  <si>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</si>
  <si>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</si>
  <si>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</si>
  <si>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</si>
  <si>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</si>
  <si>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</si>
  <si>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</si>
  <si>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</si>
  <si>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</si>
  <si>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</si>
  <si>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</si>
  <si>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</si>
  <si>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</si>
  <si>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</si>
  <si>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</si>
  <si>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</si>
  <si>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</si>
  <si>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</si>
  <si>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</si>
  <si>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</si>
  <si>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</si>
  <si>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</si>
  <si>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</si>
  <si>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</si>
  <si>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</si>
  <si>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</si>
  <si>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</si>
  <si>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</si>
  <si>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</si>
  <si>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</si>
  <si>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</si>
  <si>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</si>
  <si>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</si>
  <si>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</si>
  <si>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</si>
  <si>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</si>
  <si>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</si>
  <si>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</si>
  <si>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</si>
  <si>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</si>
  <si>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</si>
  <si>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</si>
  <si>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</si>
  <si>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</si>
  <si>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</si>
  <si>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</si>
  <si>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</si>
  <si>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</si>
  <si>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</si>
  <si>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</si>
  <si>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</si>
  <si>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</si>
  <si>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</si>
  <si>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</si>
  <si>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</si>
  <si>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</si>
  <si>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</si>
  <si>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</si>
  <si>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</si>
  <si>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</si>
  <si>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</si>
  <si>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</si>
  <si>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</si>
  <si>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</si>
  <si>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</si>
  <si>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</si>
  <si>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</si>
  <si>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</si>
  <si>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</si>
  <si>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</si>
  <si>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</si>
  <si>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</si>
  <si>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</si>
  <si>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</si>
  <si>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</si>
  <si>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</si>
  <si>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</si>
  <si>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</si>
  <si>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</si>
  <si>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</si>
  <si>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</si>
  <si>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</si>
  <si>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</si>
  <si>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</si>
  <si>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</si>
  <si>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</si>
  <si>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</si>
  <si>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</si>
  <si>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</si>
  <si>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</si>
  <si>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</si>
  <si>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</si>
  <si>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</si>
  <si>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</si>
  <si>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</si>
  <si>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</si>
  <si>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</si>
  <si>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</si>
  <si>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</si>
  <si>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</si>
  <si>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</si>
  <si>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</si>
  <si>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</si>
  <si>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</si>
  <si>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</si>
  <si>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</si>
  <si>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</si>
  <si>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</si>
  <si>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</si>
  <si>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</si>
  <si>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</si>
  <si>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</si>
  <si>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</si>
  <si>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</si>
  <si>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</si>
  <si>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</si>
  <si>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</si>
  <si>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</si>
  <si>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</si>
  <si>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</si>
  <si>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</si>
  <si>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</si>
  <si>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</si>
  <si>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</si>
  <si>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</si>
  <si>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</si>
  <si>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</si>
  <si>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</si>
  <si>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</si>
  <si>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</si>
  <si>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</si>
  <si>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</si>
  <si>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</si>
  <si>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</si>
  <si>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</si>
  <si>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</si>
  <si>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</si>
  <si>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</si>
  <si>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</si>
  <si>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</si>
  <si>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</si>
  <si>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</si>
  <si>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</si>
  <si>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</si>
  <si>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</si>
  <si>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</si>
  <si>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</si>
  <si>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</si>
  <si>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</si>
  <si>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</si>
  <si>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</si>
  <si>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</si>
  <si>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</si>
  <si>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</si>
  <si>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</si>
  <si>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</si>
  <si>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</si>
  <si>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</si>
  <si>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</si>
  <si>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</si>
  <si>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</si>
  <si>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</si>
  <si>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</si>
  <si>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</si>
  <si>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</si>
  <si>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</si>
  <si>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</si>
  <si>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</si>
  <si>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</si>
  <si>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</si>
  <si>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</si>
  <si>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</si>
  <si>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</si>
  <si>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</si>
  <si>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</si>
  <si>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</si>
  <si>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</si>
  <si>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</si>
  <si>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</si>
  <si>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</si>
  <si>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</si>
  <si>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</si>
  <si>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</si>
  <si>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</si>
  <si>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</si>
  <si>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</si>
  <si>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</si>
  <si>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</si>
  <si>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</si>
  <si>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</si>
  <si>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</si>
  <si>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</si>
  <si>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</si>
  <si>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</si>
  <si>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</si>
  <si>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</si>
  <si>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</si>
  <si>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</si>
  <si>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</si>
  <si>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</si>
  <si>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</si>
  <si>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</si>
  <si>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</si>
  <si>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</si>
  <si>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</si>
  <si>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</si>
  <si>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</si>
  <si>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</si>
  <si>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</si>
  <si>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</si>
  <si>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</si>
  <si>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</si>
  <si>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</si>
  <si>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</si>
  <si>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</si>
  <si>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</si>
  <si>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</si>
  <si>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</si>
  <si>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</si>
  <si>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</si>
  <si>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</si>
  <si>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</si>
  <si>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</si>
  <si>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</si>
  <si>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</si>
  <si>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</si>
  <si>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</si>
  <si>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</si>
  <si>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</si>
  <si>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</si>
  <si>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</si>
  <si>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</si>
  <si>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</si>
  <si>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</si>
  <si>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</si>
  <si>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</si>
  <si>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</si>
  <si>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</si>
  <si>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</si>
  <si>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</si>
  <si>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</si>
  <si>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</si>
  <si>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</si>
  <si>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</si>
  <si>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</si>
  <si>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</si>
  <si>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</si>
  <si>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</si>
  <si>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</si>
  <si>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</si>
  <si>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</si>
  <si>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</si>
  <si>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</si>
  <si>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</si>
  <si>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</si>
  <si>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</si>
  <si>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</si>
  <si>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</si>
  <si>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</si>
  <si>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</si>
  <si>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</si>
  <si>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</si>
  <si>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</si>
  <si>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</si>
  <si>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</si>
  <si>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</si>
  <si>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</si>
  <si>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</si>
  <si>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</si>
  <si>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</si>
  <si>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</si>
  <si>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</si>
  <si>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</si>
  <si>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</si>
  <si>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</si>
  <si>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</si>
  <si>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</si>
  <si>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</si>
  <si>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</si>
  <si>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</si>
  <si>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</si>
  <si>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</si>
  <si>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</si>
  <si>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</si>
  <si>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</si>
  <si>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</si>
  <si>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</si>
  <si>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</si>
  <si>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</si>
  <si>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</si>
  <si>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</si>
  <si>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</si>
  <si>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</si>
  <si>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</si>
  <si>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</si>
  <si>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</si>
  <si>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</si>
  <si>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</si>
  <si>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</si>
  <si>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</si>
  <si>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</si>
  <si>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</si>
  <si>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</si>
  <si>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</si>
  <si>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</si>
  <si>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</si>
  <si>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</si>
  <si>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</si>
  <si>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</si>
  <si>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</si>
  <si>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</si>
  <si>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</si>
  <si>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</si>
  <si>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</si>
  <si>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</si>
  <si>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</si>
  <si>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</si>
  <si>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</si>
  <si>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</si>
  <si>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</si>
  <si>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</si>
  <si>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</si>
  <si>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</si>
  <si>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</si>
  <si>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</si>
  <si>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</si>
  <si>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</si>
  <si>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</si>
  <si>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</si>
  <si>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</si>
  <si>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</si>
  <si>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</si>
  <si>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</si>
  <si>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</si>
  <si>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</si>
  <si>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</si>
  <si>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</si>
  <si>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</si>
  <si>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</si>
  <si>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</si>
  <si>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</si>
  <si>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</si>
  <si>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</si>
  <si>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</si>
  <si>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</si>
  <si>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</si>
  <si>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</si>
  <si>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</si>
  <si>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</si>
  <si>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</si>
  <si>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</si>
  <si>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</si>
  <si>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</si>
  <si>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</si>
  <si>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</si>
  <si>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</si>
  <si>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</si>
  <si>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</si>
  <si>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</si>
  <si>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</si>
  <si>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</si>
  <si>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</si>
  <si>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</si>
  <si>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</si>
  <si>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</si>
  <si>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</si>
  <si>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</si>
  <si>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</si>
  <si>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</si>
  <si>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</si>
  <si>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</si>
  <si>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</si>
  <si>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</si>
  <si>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</si>
  <si>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</si>
  <si>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</si>
  <si>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</si>
  <si>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</si>
  <si>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</si>
  <si>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</si>
  <si>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</si>
  <si>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</si>
  <si>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</si>
  <si>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</si>
  <si>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</si>
  <si>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</si>
  <si>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</si>
  <si>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</si>
  <si>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</si>
  <si>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</si>
  <si>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</si>
  <si>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</si>
  <si>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</si>
  <si>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</si>
  <si>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</si>
  <si>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</si>
  <si>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</si>
  <si>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</si>
  <si>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</si>
  <si>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</si>
  <si>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</si>
  <si>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</si>
  <si>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</si>
  <si>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</si>
  <si>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</si>
  <si>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</si>
  <si>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</si>
  <si>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</si>
  <si>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</si>
  <si>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</si>
  <si>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</si>
  <si>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</si>
  <si>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</si>
  <si>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</si>
  <si>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</si>
  <si>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</si>
  <si>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</si>
  <si>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</si>
  <si>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</si>
  <si>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</si>
  <si>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</si>
  <si>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</si>
  <si>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</si>
  <si>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</si>
  <si>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</si>
  <si>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</si>
  <si>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</si>
  <si>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</si>
  <si>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</si>
  <si>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</si>
  <si>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</si>
  <si>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</si>
  <si>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</si>
  <si>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</si>
  <si>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</si>
  <si>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</si>
  <si>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</si>
  <si>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</si>
  <si>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</si>
  <si>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</si>
  <si>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</si>
  <si>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</si>
  <si>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</si>
  <si>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</si>
  <si>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</si>
  <si>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</si>
  <si>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</si>
  <si>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</si>
  <si>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</si>
  <si>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</si>
  <si>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</si>
  <si>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</si>
  <si>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</si>
  <si>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</si>
  <si>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</si>
  <si>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</si>
  <si>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</si>
  <si>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</si>
  <si>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</si>
  <si>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</si>
  <si>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</si>
  <si>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</si>
  <si>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</si>
  <si>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</si>
  <si>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</si>
  <si>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</si>
  <si>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</si>
  <si>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</si>
  <si>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</si>
  <si>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</si>
  <si>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</si>
  <si>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</si>
  <si>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</si>
  <si>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</si>
  <si>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</si>
  <si>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</si>
  <si>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</si>
  <si>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</si>
  <si>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</si>
  <si>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</si>
  <si>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</si>
  <si>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</si>
  <si>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</si>
  <si>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</si>
  <si>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</si>
  <si>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</si>
  <si>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</si>
  <si>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</si>
  <si>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</si>
  <si>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</si>
  <si>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</si>
  <si>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</si>
  <si>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</si>
  <si>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</si>
  <si>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</si>
  <si>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</si>
  <si>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</si>
  <si>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</si>
  <si>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</si>
  <si>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</si>
  <si>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</si>
  <si>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</si>
  <si>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</si>
  <si>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</si>
  <si>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</si>
  <si>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</si>
  <si>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</si>
  <si>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</si>
  <si>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</si>
  <si>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</si>
  <si>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</si>
  <si>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</si>
  <si>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</si>
  <si>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</si>
  <si>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</si>
  <si>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</si>
  <si>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</si>
  <si>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</si>
  <si>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</si>
  <si>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</si>
  <si>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</si>
  <si>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</si>
  <si>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</si>
  <si>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</si>
  <si>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</si>
  <si>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</si>
  <si>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</si>
  <si>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</si>
  <si>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</si>
  <si>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</si>
  <si>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</si>
  <si>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</si>
  <si>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</si>
  <si>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</si>
  <si>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</si>
  <si>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</si>
  <si>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</si>
  <si>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</si>
  <si>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</si>
  <si>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</si>
  <si>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</si>
  <si>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</si>
  <si>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</si>
  <si>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</si>
  <si>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</si>
  <si>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</si>
  <si>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</si>
  <si>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</si>
  <si>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</si>
  <si>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</si>
  <si>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</si>
  <si>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</si>
  <si>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</si>
  <si>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</si>
  <si>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</si>
  <si>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</si>
  <si>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</si>
  <si>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</si>
  <si>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</si>
  <si>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</si>
  <si>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</si>
  <si>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</si>
  <si>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</si>
  <si>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</si>
  <si>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</si>
  <si>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</si>
  <si>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</si>
  <si>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</si>
  <si>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</si>
  <si>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</si>
  <si>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</si>
  <si>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</si>
  <si>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</si>
  <si>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</si>
  <si>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</si>
  <si>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</si>
  <si>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</si>
  <si>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</si>
  <si>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</si>
  <si>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</si>
  <si>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</si>
  <si>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</si>
  <si>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</si>
  <si>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</si>
  <si>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</si>
  <si>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</si>
  <si>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</si>
  <si>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</si>
  <si>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</si>
  <si>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</si>
  <si>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</si>
  <si>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</si>
  <si>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</si>
  <si>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</si>
  <si>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</si>
  <si>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</si>
  <si>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</si>
  <si>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</si>
  <si>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</si>
  <si>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</si>
  <si>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</si>
  <si>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</si>
  <si>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</si>
  <si>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</si>
  <si>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</si>
  <si>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</si>
  <si>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</si>
  <si>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</si>
  <si>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</si>
  <si>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</si>
  <si>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</si>
  <si>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</si>
  <si>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</si>
  <si>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</si>
  <si>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</si>
  <si>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</si>
  <si>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</si>
  <si>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</si>
  <si>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</si>
  <si>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</si>
  <si>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</si>
  <si>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</si>
  <si>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</si>
  <si>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</si>
  <si>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</si>
  <si>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</si>
  <si>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</si>
  <si>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</si>
  <si>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</si>
  <si>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</si>
  <si>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</si>
  <si>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</si>
  <si>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</si>
  <si>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</si>
  <si>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</si>
  <si>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</si>
  <si>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</si>
  <si>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</si>
  <si>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</si>
  <si>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</si>
  <si>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</si>
  <si>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</si>
  <si>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</si>
  <si>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</si>
  <si>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</si>
  <si>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</si>
  <si>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</si>
  <si>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</si>
  <si>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</si>
  <si>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</si>
  <si>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</si>
  <si>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</si>
  <si>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</si>
  <si>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</si>
  <si>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</si>
  <si>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</si>
  <si>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</si>
  <si>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</si>
  <si>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</si>
  <si>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</si>
  <si>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</si>
  <si>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</si>
  <si>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</si>
  <si>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</si>
  <si>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</si>
  <si>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</si>
  <si>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</si>
  <si>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</si>
  <si>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</si>
  <si>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</si>
  <si>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</si>
  <si>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</si>
  <si>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</si>
  <si>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</si>
  <si>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</si>
  <si>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</si>
  <si>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</si>
  <si>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</si>
  <si>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</si>
  <si>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</si>
  <si>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</si>
  <si>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</si>
  <si>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</si>
  <si>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</si>
  <si>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</si>
  <si>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</si>
  <si>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</si>
  <si>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</si>
  <si>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</si>
  <si>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</si>
  <si>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</si>
  <si>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</si>
  <si>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</si>
  <si>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</si>
  <si>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</si>
  <si>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</si>
  <si>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</si>
  <si>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</si>
  <si>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</si>
  <si>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</si>
  <si>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</si>
  <si>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</si>
  <si>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</si>
  <si>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</si>
  <si>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</si>
  <si>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</si>
  <si>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</si>
  <si>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</si>
  <si>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</si>
  <si>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</si>
  <si>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</si>
  <si>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</si>
  <si>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</si>
  <si>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</si>
  <si>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</si>
  <si>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</si>
  <si>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</si>
  <si>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</si>
  <si>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</si>
  <si>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</si>
  <si>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</si>
  <si>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</si>
  <si>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</si>
  <si>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</si>
  <si>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</si>
  <si>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</si>
  <si>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</si>
  <si>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</si>
  <si>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</si>
  <si>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</si>
  <si>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</si>
  <si>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</si>
  <si>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</si>
  <si>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</si>
  <si>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</si>
  <si>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</si>
  <si>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</si>
  <si>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</si>
  <si>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</si>
  <si>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</si>
  <si>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</si>
  <si>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</si>
  <si>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</si>
  <si>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</si>
  <si>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</si>
  <si>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</si>
  <si>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</si>
  <si>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</si>
  <si>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</si>
  <si>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</si>
  <si>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</si>
  <si>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</si>
  <si>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</si>
  <si>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</si>
  <si>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</si>
  <si>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</si>
  <si>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</si>
  <si>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</si>
  <si>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</si>
  <si>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</si>
  <si>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</si>
  <si>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</si>
  <si>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</si>
  <si>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</si>
  <si>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</si>
  <si>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</si>
  <si>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</si>
  <si>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</si>
  <si>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</si>
  <si>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</si>
  <si>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</si>
  <si>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</si>
  <si>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</si>
  <si>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</si>
  <si>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</si>
  <si>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</si>
  <si>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</si>
  <si>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</si>
  <si>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</si>
  <si>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</si>
  <si>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</si>
  <si>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</si>
  <si>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</si>
  <si>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</si>
  <si>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</si>
  <si>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</si>
  <si>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</si>
  <si>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</si>
  <si>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</si>
  <si>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</si>
  <si>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</si>
  <si>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</si>
  <si>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</si>
  <si>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</si>
  <si>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</si>
  <si>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</si>
  <si>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</si>
  <si>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</si>
  <si>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</si>
  <si>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</si>
  <si>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</si>
  <si>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</si>
  <si>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</si>
  <si>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</si>
  <si>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</si>
  <si>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</si>
  <si>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</si>
  <si>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</si>
  <si>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</si>
  <si>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</si>
  <si>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</si>
  <si>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</si>
  <si>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</si>
  <si>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</si>
  <si>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</si>
  <si>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</si>
  <si>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</si>
  <si>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</si>
  <si>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</si>
  <si>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</si>
  <si>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</si>
  <si>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</si>
  <si>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</si>
  <si>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</si>
  <si>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</si>
  <si>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</si>
  <si>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</si>
  <si>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</si>
  <si>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</si>
  <si>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</si>
  <si>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</si>
  <si>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</si>
  <si>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</si>
  <si>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</si>
  <si>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</si>
  <si>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</si>
  <si>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</si>
  <si>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</si>
  <si>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</si>
  <si>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</si>
  <si>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</si>
  <si>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</si>
  <si>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</si>
  <si>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</si>
  <si>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</si>
  <si>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</si>
  <si>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</si>
  <si>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</si>
  <si>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</si>
  <si>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</si>
  <si>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</si>
  <si>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</si>
  <si>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</si>
  <si>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</si>
  <si>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</si>
  <si>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</si>
  <si>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</si>
  <si>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</si>
  <si>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</si>
  <si>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</si>
  <si>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</si>
  <si>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</si>
  <si>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</si>
  <si>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</si>
  <si>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</si>
  <si>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</si>
  <si>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</si>
  <si>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</si>
  <si>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</si>
  <si>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</si>
  <si>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</si>
  <si>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</si>
  <si>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</si>
  <si>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</si>
  <si>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</si>
  <si>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</si>
  <si>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</si>
  <si>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</si>
  <si>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</si>
  <si>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</si>
  <si>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</si>
  <si>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</si>
  <si>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</si>
  <si>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</si>
  <si>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</si>
  <si>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</si>
  <si>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</si>
  <si>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</si>
  <si>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</si>
  <si>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</si>
  <si>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</si>
  <si>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</si>
  <si>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</si>
  <si>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</si>
  <si>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</si>
  <si>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</si>
  <si>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</si>
  <si>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</si>
  <si>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</si>
  <si>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</si>
  <si>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</si>
  <si>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</si>
  <si>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</si>
  <si>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</si>
  <si>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</si>
  <si>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</si>
  <si>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</si>
  <si>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</si>
  <si>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</si>
  <si>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</si>
  <si>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</si>
  <si>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</si>
  <si>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</si>
  <si>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</si>
  <si>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</si>
  <si>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</si>
  <si>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</si>
  <si>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</si>
  <si>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</si>
  <si>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</si>
  <si>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</si>
  <si>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</si>
  <si>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</si>
  <si>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</si>
  <si>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</si>
  <si>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</si>
  <si>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</si>
  <si>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</si>
  <si>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</si>
  <si>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</si>
  <si>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</si>
  <si>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</si>
  <si>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</si>
  <si>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</si>
  <si>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</si>
  <si>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</si>
  <si>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</si>
  <si>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</si>
  <si>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</si>
  <si>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</si>
  <si>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</si>
  <si>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</si>
  <si>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</si>
  <si>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</si>
  <si>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</si>
  <si>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</si>
  <si>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</si>
  <si>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</si>
  <si>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</si>
  <si>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</si>
  <si>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</si>
  <si>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</si>
  <si>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</si>
  <si>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</si>
  <si>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</si>
  <si>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</si>
  <si>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</si>
  <si>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</si>
  <si>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</si>
  <si>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</si>
  <si>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</si>
  <si>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</si>
  <si>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</si>
  <si>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</si>
  <si>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</si>
  <si>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</si>
  <si>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</si>
  <si>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</si>
  <si>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</si>
  <si>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</si>
  <si>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</si>
  <si>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</si>
  <si>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</si>
  <si>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</si>
  <si>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</si>
  <si>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</si>
  <si>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</si>
  <si>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</si>
  <si>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</si>
  <si>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</si>
  <si>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</si>
  <si>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</si>
  <si>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</si>
  <si>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</si>
  <si>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</si>
  <si>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</si>
  <si>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</si>
  <si>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</si>
  <si>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</si>
  <si>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</si>
  <si>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</si>
  <si>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</si>
  <si>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</si>
  <si>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</si>
  <si>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</si>
  <si>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</si>
  <si>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</si>
  <si>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</si>
  <si>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</si>
  <si>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</si>
  <si>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</si>
  <si>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</si>
  <si>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</si>
  <si>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</si>
  <si>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</si>
  <si>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</si>
  <si>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</si>
  <si>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</si>
  <si>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</si>
  <si>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</si>
  <si>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</si>
  <si>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</si>
  <si>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</si>
  <si>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</si>
  <si>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</si>
  <si>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</si>
  <si>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</si>
  <si>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</si>
  <si>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</si>
  <si>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</si>
  <si>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</si>
  <si>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</si>
  <si>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</si>
  <si>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</si>
  <si>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</si>
  <si>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</si>
  <si>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</si>
  <si>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</si>
  <si>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</si>
  <si>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</si>
  <si>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</si>
  <si>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</si>
  <si>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</si>
  <si>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</si>
  <si>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</si>
  <si>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</si>
  <si>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</si>
  <si>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</si>
  <si>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</si>
  <si>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</si>
  <si>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</si>
  <si>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</si>
  <si>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</si>
  <si>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</si>
  <si>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</si>
  <si>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</si>
  <si>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</si>
  <si>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</si>
  <si>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</si>
  <si>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</si>
  <si>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</si>
  <si>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</si>
  <si>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</si>
  <si>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</si>
  <si>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</si>
  <si>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</si>
  <si>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</si>
  <si>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</si>
  <si>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</si>
  <si>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</si>
  <si>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</si>
  <si>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</si>
  <si>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</si>
  <si>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</si>
  <si>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</si>
  <si>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</si>
  <si>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</si>
  <si>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</si>
  <si>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</si>
  <si>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</si>
  <si>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</si>
  <si>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</si>
  <si>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</si>
  <si>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</si>
  <si>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</si>
  <si>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</si>
  <si>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</si>
  <si>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</si>
  <si>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</si>
  <si>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</si>
  <si>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</si>
  <si>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</si>
  <si>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</si>
  <si>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</si>
  <si>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</si>
  <si>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</si>
  <si>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</si>
  <si>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</si>
  <si>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</si>
  <si>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</si>
  <si>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</si>
  <si>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</si>
  <si>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</si>
  <si>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</si>
  <si>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</si>
  <si>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</si>
  <si>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</si>
  <si>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</si>
  <si>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</si>
  <si>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</si>
  <si>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</si>
  <si>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</si>
  <si>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</si>
  <si>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</si>
  <si>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</si>
  <si>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</si>
  <si>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</si>
  <si>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</si>
  <si>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</si>
  <si>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</si>
  <si>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</si>
  <si>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</si>
  <si>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</si>
  <si>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</si>
  <si>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</si>
  <si>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</si>
  <si>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</si>
  <si>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</si>
  <si>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</si>
  <si>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</si>
  <si>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</si>
  <si>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</si>
  <si>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</si>
  <si>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</si>
  <si>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</si>
  <si>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</si>
  <si>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</si>
  <si>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</si>
  <si>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</si>
  <si>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</si>
  <si>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</si>
  <si>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</si>
  <si>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</si>
  <si>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</si>
  <si>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</si>
  <si>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</si>
  <si>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</si>
  <si>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</si>
  <si>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</si>
  <si>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</si>
  <si>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</si>
  <si>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</si>
  <si>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</si>
  <si>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</si>
  <si>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</si>
  <si>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</si>
  <si>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</si>
  <si>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</si>
  <si>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</si>
  <si>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</si>
  <si>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</si>
  <si>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</si>
  <si>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</si>
  <si>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</si>
  <si>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</si>
  <si>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</si>
  <si>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</si>
  <si>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</si>
  <si>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</si>
  <si>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</si>
  <si>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</si>
  <si>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</si>
  <si>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</si>
  <si>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</si>
  <si>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</si>
  <si>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</si>
  <si>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</si>
  <si>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</si>
  <si>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</si>
  <si>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</si>
  <si>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</si>
  <si>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</si>
  <si>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</si>
  <si>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</si>
  <si>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</si>
  <si>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</si>
  <si>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</si>
  <si>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</si>
  <si>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</si>
  <si>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</si>
  <si>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</si>
  <si>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</si>
  <si>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</si>
  <si>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</si>
  <si>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</si>
  <si>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</si>
  <si>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</si>
  <si>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</si>
  <si>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</si>
  <si>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</si>
  <si>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</si>
  <si>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</si>
  <si>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</si>
  <si>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</si>
  <si>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</si>
  <si>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</si>
  <si>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</si>
  <si>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</si>
  <si>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</si>
  <si>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</si>
  <si>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</si>
  <si>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</si>
  <si>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</si>
  <si>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</si>
  <si>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</si>
  <si>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</si>
  <si>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</si>
  <si>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</si>
  <si>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</si>
  <si>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</si>
  <si>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</si>
  <si>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</si>
  <si>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</si>
  <si>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</si>
  <si>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</si>
  <si>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</si>
  <si>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</si>
  <si>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</si>
  <si>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</si>
  <si>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</si>
  <si>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</si>
  <si>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</si>
  <si>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</si>
  <si>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</si>
  <si>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</si>
  <si>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</si>
  <si>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</si>
  <si>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</si>
  <si>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</si>
  <si>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</si>
  <si>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</si>
  <si>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</si>
  <si>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</si>
  <si>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</si>
  <si>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</si>
  <si>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</si>
  <si>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</si>
  <si>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</si>
  <si>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</si>
  <si>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</si>
  <si>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</si>
  <si>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</si>
  <si>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</si>
  <si>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</si>
  <si>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</si>
  <si>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</si>
  <si>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</si>
  <si>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</si>
  <si>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</si>
  <si>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</si>
  <si>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</si>
  <si>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</si>
  <si>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</si>
  <si>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</si>
  <si>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</si>
  <si>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</si>
  <si>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</si>
  <si>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</si>
  <si>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</si>
  <si>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</si>
  <si>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</si>
  <si>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</si>
  <si>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</si>
  <si>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</si>
  <si>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</si>
  <si>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</si>
  <si>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</si>
  <si>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</si>
  <si>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</si>
  <si>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</si>
  <si>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</si>
  <si>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</si>
  <si>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</si>
  <si>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</si>
  <si>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</si>
  <si>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</si>
  <si>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</si>
  <si>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</si>
  <si>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</si>
  <si>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</si>
  <si>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</si>
  <si>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</si>
  <si>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</si>
  <si>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</si>
  <si>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</si>
  <si>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</si>
  <si>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</si>
  <si>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</si>
  <si>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</si>
  <si>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</si>
  <si>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</si>
  <si>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</si>
  <si>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</si>
  <si>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</si>
  <si>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</si>
  <si>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</si>
  <si>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</si>
  <si>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</si>
  <si>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</si>
  <si>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</si>
  <si>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</si>
  <si>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</si>
  <si>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</si>
  <si>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</si>
  <si>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</si>
  <si>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</si>
  <si>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</si>
  <si>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</si>
  <si>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</si>
  <si>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</si>
  <si>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</si>
  <si>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</si>
  <si>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</si>
  <si>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</si>
  <si>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</si>
  <si>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</si>
  <si>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</si>
  <si>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</si>
  <si>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</si>
  <si>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</si>
  <si>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</si>
  <si>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</si>
  <si>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</si>
  <si>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</si>
  <si>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</si>
  <si>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</si>
  <si>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</si>
  <si>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</si>
  <si>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</si>
  <si>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</si>
  <si>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</si>
  <si>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</si>
  <si>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</si>
  <si>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</si>
  <si>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</si>
  <si>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</si>
  <si>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</si>
  <si>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</si>
  <si>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</si>
  <si>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</si>
  <si>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</si>
  <si>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</si>
  <si>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</si>
  <si>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</si>
  <si>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</si>
  <si>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</si>
  <si>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</si>
  <si>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</si>
  <si>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</si>
  <si>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</si>
  <si>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</si>
  <si>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</si>
  <si>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</si>
  <si>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</si>
  <si>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</si>
  <si>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</si>
  <si>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</si>
  <si>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</si>
  <si>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</si>
  <si>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</si>
  <si>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</si>
  <si>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</si>
  <si>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</si>
  <si>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</si>
  <si>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</si>
  <si>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</si>
  <si>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</si>
  <si>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</si>
  <si>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</si>
  <si>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</si>
  <si>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</si>
  <si>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</si>
  <si>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</si>
  <si>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</si>
  <si>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</si>
  <si>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</si>
  <si>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</si>
  <si>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</si>
  <si>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</si>
  <si>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</si>
  <si>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</si>
  <si>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</si>
  <si>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</si>
  <si>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</si>
  <si>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</si>
  <si>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</si>
  <si>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</si>
  <si>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</si>
  <si>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</si>
  <si>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</si>
  <si>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</si>
  <si>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</si>
  <si>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</si>
  <si>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</si>
  <si>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</si>
  <si>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</si>
  <si>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</si>
  <si>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</si>
  <si>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</si>
  <si>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</si>
  <si>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</si>
  <si>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</si>
  <si>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</si>
  <si>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</si>
  <si>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</si>
  <si>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</si>
  <si>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</si>
  <si>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</si>
  <si>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</si>
  <si>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</si>
  <si>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</si>
  <si>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</si>
  <si>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</si>
  <si>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</si>
  <si>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</si>
  <si>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</si>
  <si>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</si>
  <si>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</si>
  <si>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</si>
  <si>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</si>
  <si>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</si>
  <si>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</si>
  <si>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</si>
  <si>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</si>
  <si>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</si>
  <si>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</si>
  <si>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</si>
  <si>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</si>
  <si>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</si>
  <si>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</si>
  <si>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</si>
  <si>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</si>
  <si>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</si>
  <si>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</si>
  <si>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</si>
  <si>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</si>
  <si>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</si>
  <si>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</si>
  <si>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</si>
  <si>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</si>
  <si>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</si>
  <si>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</si>
  <si>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</si>
  <si>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</si>
  <si>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</si>
  <si>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</si>
  <si>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</si>
  <si>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</si>
  <si>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</si>
  <si>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</si>
  <si>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</si>
  <si>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</si>
  <si>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</si>
  <si>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</si>
  <si>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</si>
  <si>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</si>
  <si>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</si>
  <si>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</si>
  <si>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</si>
  <si>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</si>
  <si>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</si>
  <si>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</si>
  <si>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</si>
  <si>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</si>
  <si>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</si>
  <si>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</si>
  <si>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</si>
  <si>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</si>
  <si>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</si>
  <si>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</si>
  <si>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</si>
  <si>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</si>
  <si>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</si>
  <si>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</si>
  <si>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</si>
  <si>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</si>
  <si>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</si>
  <si>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</si>
  <si>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</si>
  <si>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</si>
  <si>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</si>
  <si>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</si>
  <si>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</si>
  <si>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</si>
  <si>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</si>
  <si>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</si>
  <si>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</si>
  <si>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</si>
  <si>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</si>
  <si>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</si>
  <si>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</si>
  <si>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</si>
  <si>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</si>
  <si>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</si>
  <si>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</si>
  <si>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</si>
  <si>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</si>
  <si>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</si>
  <si>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</si>
  <si>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</si>
  <si>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</si>
  <si>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</si>
  <si>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</si>
  <si>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</si>
  <si>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</si>
  <si>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</si>
  <si>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</si>
  <si>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</si>
  <si>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</si>
  <si>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</si>
  <si>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</si>
  <si>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</si>
  <si>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</si>
  <si>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</si>
  <si>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</si>
  <si>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</si>
  <si>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</si>
  <si>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</si>
  <si>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</si>
  <si>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</si>
  <si>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</si>
  <si>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</si>
  <si>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</si>
  <si>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</si>
  <si>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</si>
  <si>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</si>
  <si>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</si>
  <si>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</si>
  <si>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</si>
  <si>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</si>
  <si>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</si>
  <si>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</si>
  <si>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</si>
  <si>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</si>
  <si>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</si>
  <si>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</si>
  <si>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</si>
  <si>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</si>
  <si>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</si>
  <si>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</si>
  <si>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</si>
  <si>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</si>
  <si>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</si>
  <si>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</si>
  <si>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</si>
  <si>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</si>
  <si>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</si>
  <si>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</si>
  <si>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</si>
  <si>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</si>
  <si>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</si>
  <si>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</si>
  <si>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</si>
  <si>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</si>
  <si>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</si>
  <si>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</si>
  <si>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</si>
  <si>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</si>
  <si>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</si>
  <si>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</si>
  <si>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</si>
  <si>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</si>
  <si>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</si>
  <si>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</si>
  <si>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</si>
  <si>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</si>
  <si>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</si>
  <si>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</si>
  <si>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</si>
  <si>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</si>
  <si>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</si>
  <si>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</si>
  <si>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</si>
  <si>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</si>
  <si>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</si>
  <si>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</si>
  <si>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</si>
  <si>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</si>
  <si>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</si>
  <si>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</si>
  <si>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</si>
  <si>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</si>
  <si>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</si>
  <si>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</si>
  <si>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</si>
  <si>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</si>
  <si>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</si>
  <si>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</si>
  <si>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</si>
  <si>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</si>
  <si>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</si>
  <si>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</si>
  <si>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</si>
  <si>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</si>
  <si>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</si>
  <si>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</si>
  <si>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</si>
  <si>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</si>
  <si>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</si>
  <si>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</si>
  <si>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</si>
  <si>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</si>
  <si>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</si>
  <si>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</si>
  <si>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</si>
  <si>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</si>
  <si>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</si>
  <si>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</si>
  <si>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</si>
  <si>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</si>
  <si>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</si>
  <si>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</si>
  <si>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</si>
  <si>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</si>
  <si>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</si>
  <si>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</si>
  <si>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</si>
  <si>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</si>
  <si>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</si>
  <si>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</si>
  <si>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</si>
  <si>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</si>
  <si>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</si>
  <si>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</si>
  <si>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</si>
  <si>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</si>
  <si>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</si>
  <si>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</si>
  <si>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</si>
  <si>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</si>
  <si>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</si>
  <si>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</si>
  <si>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</si>
  <si>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</si>
  <si>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</si>
  <si>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</si>
  <si>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</si>
  <si>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</si>
  <si>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</si>
  <si>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</si>
  <si>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</si>
  <si>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</si>
  <si>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</si>
  <si>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</si>
  <si>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</si>
  <si>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</si>
  <si>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</si>
  <si>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</si>
  <si>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</si>
  <si>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</si>
  <si>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</si>
  <si>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</si>
  <si>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</si>
  <si>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</si>
  <si>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</si>
  <si>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</si>
  <si>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</si>
  <si>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</si>
  <si>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</si>
  <si>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</si>
  <si>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</si>
  <si>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</si>
  <si>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</si>
  <si>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</si>
  <si>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</si>
  <si>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</si>
  <si>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</si>
  <si>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</si>
  <si>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</si>
  <si>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</si>
  <si>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</si>
  <si>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</si>
  <si>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</si>
  <si>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</si>
  <si>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</si>
  <si>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</si>
  <si>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</si>
  <si>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</si>
  <si>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</si>
  <si>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</si>
  <si>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</si>
  <si>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</si>
  <si>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</si>
  <si>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</si>
  <si>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</si>
  <si>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</si>
  <si>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</si>
  <si>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</si>
  <si>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</si>
  <si>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</si>
  <si>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</si>
  <si>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</si>
  <si>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</si>
  <si>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</si>
  <si>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</si>
  <si>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</si>
  <si>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</si>
  <si>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</si>
  <si>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</si>
  <si>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</si>
  <si>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</si>
  <si>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</si>
  <si>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</si>
  <si>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</si>
  <si>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</si>
  <si>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</si>
  <si>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</si>
  <si>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</si>
  <si>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</si>
  <si>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</si>
  <si>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</si>
  <si>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</si>
  <si>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</si>
  <si>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</si>
  <si>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</si>
  <si>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</si>
  <si>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</si>
  <si>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</si>
  <si>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</si>
  <si>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</si>
  <si>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</si>
  <si>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</si>
  <si>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</si>
  <si>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</si>
  <si>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</si>
  <si>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</si>
  <si>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</si>
  <si>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</si>
  <si>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</si>
  <si>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</si>
  <si>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</si>
  <si>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</si>
  <si>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</si>
  <si>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</si>
  <si>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</si>
  <si>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</si>
  <si>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</si>
  <si>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</si>
  <si>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</si>
  <si>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</si>
  <si>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</si>
  <si>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</si>
  <si>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</si>
  <si>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</si>
  <si>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</si>
  <si>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</si>
  <si>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</si>
  <si>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</si>
  <si>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</si>
  <si>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</si>
  <si>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</si>
  <si>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</si>
  <si>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</si>
  <si>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</si>
  <si>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</si>
  <si>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</si>
  <si>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</si>
  <si>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</si>
  <si>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</si>
  <si>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</si>
  <si>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</si>
  <si>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</si>
  <si>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</si>
  <si>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</si>
  <si>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</si>
  <si>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</si>
  <si>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</si>
  <si>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</si>
  <si>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</si>
  <si>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</si>
  <si>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</si>
  <si>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</si>
  <si>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</si>
  <si>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</si>
  <si>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</si>
  <si>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</si>
  <si>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</si>
  <si>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</si>
  <si>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</si>
  <si>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</si>
  <si>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</si>
  <si>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</si>
  <si>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</si>
  <si>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</si>
  <si>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</si>
  <si>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</si>
  <si>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</si>
  <si>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</si>
  <si>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</si>
  <si>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</si>
  <si>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</si>
  <si>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</si>
  <si>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</si>
  <si>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</si>
  <si>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</si>
  <si>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</si>
  <si>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</si>
  <si>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</si>
  <si>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</si>
  <si>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</si>
  <si>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</si>
  <si>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</si>
  <si>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</si>
  <si>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</si>
  <si>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</si>
  <si>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</si>
  <si>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</si>
  <si>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</si>
  <si>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</si>
  <si>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</si>
  <si>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</si>
  <si>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</si>
  <si>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</si>
  <si>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</si>
  <si>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</si>
  <si>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</si>
  <si>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</si>
  <si>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</si>
  <si>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</si>
  <si>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</si>
  <si>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</si>
  <si>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</si>
  <si>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</si>
  <si>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</si>
  <si>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</si>
  <si>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</si>
  <si>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</si>
  <si>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</si>
  <si>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</si>
  <si>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</si>
  <si>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</si>
  <si>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</si>
  <si>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</si>
  <si>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</si>
  <si>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</si>
  <si>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</si>
  <si>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</si>
  <si>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</si>
  <si>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</si>
  <si>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</si>
  <si>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</si>
  <si>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</si>
  <si>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</si>
  <si>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</si>
  <si>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</si>
  <si>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</si>
  <si>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</si>
  <si>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</si>
  <si>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</si>
  <si>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</si>
  <si>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</si>
  <si>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</si>
  <si>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</si>
  <si>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</si>
  <si>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</si>
  <si>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</si>
  <si>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</si>
  <si>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</si>
  <si>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</si>
  <si>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</si>
  <si>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</si>
  <si>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</si>
  <si>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</si>
  <si>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</si>
  <si>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</si>
  <si>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</si>
  <si>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</si>
  <si>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</si>
  <si>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</si>
  <si>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</si>
  <si>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</si>
  <si>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</si>
  <si>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</si>
  <si>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</si>
  <si>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</si>
  <si>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</si>
  <si>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</si>
  <si>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</si>
  <si>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</si>
  <si>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</si>
  <si>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</si>
  <si>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</si>
  <si>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</si>
  <si>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</si>
  <si>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</si>
  <si>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</si>
  <si>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</si>
  <si>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</si>
  <si>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</si>
  <si>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</si>
  <si>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</si>
  <si>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</si>
  <si>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</si>
  <si>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</si>
  <si>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</si>
  <si>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</si>
  <si>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</si>
  <si>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</si>
  <si>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</si>
  <si>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</si>
  <si>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</si>
  <si>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</si>
  <si>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</si>
  <si>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</si>
  <si>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</si>
  <si>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</si>
  <si>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</si>
  <si>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</si>
  <si>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</si>
  <si>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</si>
  <si>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</si>
  <si>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</si>
  <si>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</si>
  <si>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</si>
  <si>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</si>
  <si>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</si>
  <si>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</si>
  <si>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</si>
  <si>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</si>
  <si>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</si>
  <si>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</si>
  <si>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</si>
  <si>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</si>
  <si>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</si>
  <si>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</si>
  <si>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</si>
  <si>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</si>
  <si>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</si>
  <si>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</si>
  <si>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</si>
  <si>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</si>
  <si>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</si>
  <si>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</si>
  <si>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</si>
  <si>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</si>
  <si>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</si>
  <si>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</si>
  <si>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</si>
  <si>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</si>
  <si>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</si>
  <si>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</si>
  <si>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</si>
  <si>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</si>
  <si>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</si>
  <si>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</si>
  <si>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</si>
  <si>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</si>
  <si>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</si>
  <si>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</si>
  <si>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</si>
  <si>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</si>
  <si>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</si>
  <si>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</si>
  <si>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</si>
  <si>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</si>
  <si>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</si>
  <si>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</si>
  <si>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</si>
  <si>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</si>
  <si>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</si>
  <si>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</si>
  <si>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</si>
  <si>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</si>
  <si>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</si>
  <si>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</si>
  <si>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</si>
  <si>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</si>
  <si>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</si>
  <si>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</si>
  <si>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</si>
  <si>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</si>
  <si>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</si>
  <si>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</si>
  <si>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</si>
  <si>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</si>
  <si>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</si>
  <si>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</si>
  <si>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</si>
  <si>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</si>
  <si>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</si>
  <si>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</si>
  <si>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</si>
  <si>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</si>
  <si>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</si>
  <si>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</si>
  <si>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</si>
  <si>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</si>
  <si>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</si>
  <si>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</si>
  <si>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</si>
  <si>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</si>
  <si>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</si>
  <si>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</si>
  <si>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</si>
  <si>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</si>
  <si>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</si>
  <si>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</si>
  <si>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</si>
  <si>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</si>
  <si>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</si>
  <si>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</si>
  <si>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</si>
  <si>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</si>
  <si>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</si>
  <si>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</si>
  <si>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</si>
  <si>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</si>
  <si>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</si>
  <si>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</si>
  <si>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</si>
  <si>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</si>
  <si>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</si>
  <si>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</si>
  <si>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</si>
  <si>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</si>
  <si>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</si>
  <si>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</si>
  <si>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</si>
  <si>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</si>
  <si>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</si>
  <si>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</si>
  <si>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</si>
  <si>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</si>
  <si>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</si>
  <si>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</si>
  <si>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</si>
  <si>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</si>
  <si>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</si>
  <si>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</si>
  <si>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</si>
  <si>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</si>
  <si>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</si>
  <si>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</si>
  <si>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</si>
  <si>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</si>
  <si>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</si>
  <si>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</si>
  <si>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</si>
  <si>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</si>
  <si>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</si>
  <si>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</si>
  <si>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</si>
  <si>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</si>
  <si>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</si>
  <si>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</si>
  <si>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</si>
  <si>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</si>
  <si>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</si>
  <si>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</si>
  <si>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</si>
  <si>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</si>
  <si>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</si>
  <si>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</si>
  <si>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</si>
  <si>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</si>
  <si>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</si>
  <si>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</si>
  <si>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</si>
  <si>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</si>
  <si>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</si>
  <si>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</si>
  <si>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</si>
  <si>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</si>
  <si>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</si>
  <si>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</si>
  <si>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</si>
  <si>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</si>
  <si>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</si>
  <si>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</si>
  <si>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</si>
  <si>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</si>
  <si>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</si>
  <si>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</si>
  <si>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</si>
  <si>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</si>
  <si>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</si>
  <si>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</si>
  <si>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</si>
  <si>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</si>
  <si>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</si>
  <si>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</si>
  <si>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</si>
  <si>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</si>
  <si>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</si>
  <si>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</si>
  <si>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</si>
  <si>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</si>
  <si>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</si>
  <si>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</si>
  <si>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</si>
  <si>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</si>
  <si>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</si>
  <si>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</si>
  <si>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</si>
  <si>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</si>
  <si>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</si>
  <si>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</si>
  <si>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</si>
  <si>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</si>
  <si>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</si>
  <si>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</si>
  <si>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</si>
  <si>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</si>
  <si>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</si>
  <si>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</si>
  <si>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</si>
  <si>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</si>
  <si>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</si>
  <si>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</si>
  <si>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</si>
  <si>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</si>
  <si>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</si>
  <si>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</si>
  <si>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</si>
  <si>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</si>
  <si>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</si>
  <si>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</si>
  <si>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</si>
  <si>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</si>
  <si>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</si>
  <si>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</si>
  <si>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</si>
  <si>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</si>
  <si>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</si>
  <si>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</si>
  <si>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</si>
  <si>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</si>
  <si>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</si>
  <si>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</si>
  <si>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</si>
  <si>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</si>
  <si>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</si>
  <si>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</si>
  <si>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</si>
  <si>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</si>
  <si>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</si>
  <si>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</si>
  <si>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</si>
  <si>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</si>
  <si>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</si>
  <si>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</si>
  <si>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</si>
  <si>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</si>
  <si>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</si>
  <si>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</si>
  <si>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</si>
  <si>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</si>
  <si>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</si>
  <si>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</si>
  <si>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</si>
  <si>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</si>
  <si>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</si>
  <si>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</si>
  <si>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</si>
  <si>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</si>
  <si>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</si>
  <si>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</si>
  <si>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</si>
  <si>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</si>
  <si>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</si>
  <si>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</si>
  <si>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</si>
  <si>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</si>
  <si>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</si>
  <si>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</si>
  <si>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</si>
  <si>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</si>
  <si>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</si>
  <si>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</si>
  <si>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</si>
  <si>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</si>
  <si>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</si>
  <si>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</si>
  <si>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</si>
  <si>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</si>
  <si>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</si>
  <si>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</si>
  <si>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</si>
  <si>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</si>
  <si>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</si>
  <si>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</si>
  <si>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</si>
  <si>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</si>
  <si>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</si>
  <si>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</si>
  <si>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</si>
  <si>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</si>
  <si>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</si>
  <si>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</si>
  <si>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</si>
  <si>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</si>
  <si>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</si>
  <si>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</si>
  <si>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</si>
  <si>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</si>
  <si>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</si>
  <si>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</si>
  <si>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</si>
  <si>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</si>
  <si>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</si>
  <si>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</si>
  <si>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</si>
  <si>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</si>
  <si>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</si>
  <si>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</si>
  <si>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</si>
  <si>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</si>
  <si>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</si>
  <si>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</si>
  <si>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</si>
  <si>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</si>
  <si>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</si>
  <si>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</si>
  <si>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</si>
  <si>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</si>
  <si>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</si>
  <si>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</si>
  <si>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</si>
  <si>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</si>
  <si>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</si>
  <si>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</si>
  <si>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</si>
  <si>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</si>
  <si>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</si>
  <si>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</si>
  <si>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</si>
  <si>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</si>
  <si>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</si>
  <si>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</si>
  <si>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</si>
  <si>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</si>
  <si>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</si>
  <si>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</si>
  <si>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</si>
  <si>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</si>
  <si>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</si>
  <si>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</si>
  <si>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</si>
  <si>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</si>
  <si>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</si>
  <si>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</si>
  <si>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</si>
  <si>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</si>
  <si>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</si>
  <si>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</si>
  <si>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</si>
  <si>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</si>
  <si>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</si>
  <si>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</si>
  <si>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</si>
  <si>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</si>
  <si>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</si>
  <si>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</si>
  <si>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</si>
  <si>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</si>
  <si>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</si>
  <si>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</si>
  <si>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</si>
  <si>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</si>
  <si>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</si>
  <si>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</si>
  <si>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</si>
  <si>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</si>
  <si>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</si>
  <si>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</si>
  <si>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</si>
  <si>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</si>
  <si>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</si>
  <si>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</si>
  <si>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</si>
  <si>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</si>
  <si>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</si>
  <si>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</si>
  <si>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</si>
  <si>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</si>
  <si>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</si>
  <si>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</si>
  <si>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</si>
  <si>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</si>
  <si>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</si>
  <si>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</si>
  <si>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</si>
  <si>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</si>
  <si>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</si>
  <si>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</si>
  <si>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</si>
  <si>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</si>
  <si>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</si>
  <si>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</si>
  <si>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</si>
  <si>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</si>
  <si>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</si>
  <si>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</si>
  <si>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</si>
  <si>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</si>
  <si>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</si>
  <si>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</si>
  <si>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</si>
  <si>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</si>
  <si>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</si>
  <si>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</si>
  <si>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</si>
  <si>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</si>
  <si>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</si>
  <si>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</si>
  <si>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</si>
  <si>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</si>
  <si>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</si>
  <si>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</si>
  <si>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</si>
  <si>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</si>
  <si>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</si>
  <si>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</si>
  <si>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</si>
  <si>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</si>
  <si>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</si>
  <si>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</si>
  <si>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</si>
  <si>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</si>
  <si>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</si>
  <si>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</si>
  <si>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</si>
  <si>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</si>
  <si>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</si>
  <si>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</si>
  <si>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</si>
  <si>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</si>
  <si>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</si>
  <si>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</si>
  <si>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</si>
  <si>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</si>
  <si>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</si>
  <si>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</si>
  <si>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</si>
  <si>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</si>
  <si>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</si>
  <si>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</si>
  <si>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</si>
  <si>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</si>
  <si>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</si>
  <si>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</si>
  <si>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</si>
  <si>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</si>
  <si>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</si>
  <si>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</si>
  <si>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</si>
  <si>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</si>
  <si>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</si>
  <si>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</si>
  <si>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</si>
  <si>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</si>
  <si>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</si>
  <si>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</si>
  <si>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</si>
  <si>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</si>
  <si>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</si>
  <si>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</si>
  <si>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</si>
  <si>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</si>
  <si>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</si>
  <si>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</si>
  <si>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</si>
  <si>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</si>
  <si>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</si>
  <si>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</si>
  <si>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</si>
  <si>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</si>
  <si>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</si>
  <si>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</si>
  <si>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</si>
  <si>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</si>
  <si>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</si>
  <si>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</si>
  <si>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</si>
  <si>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</si>
  <si>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</si>
  <si>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</si>
  <si>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</si>
  <si>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</si>
  <si>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</si>
  <si>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</si>
  <si>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</si>
  <si>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</si>
  <si>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</si>
  <si>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</si>
  <si>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</si>
  <si>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</si>
  <si>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</si>
  <si>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</si>
  <si>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</si>
  <si>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</si>
  <si>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</si>
  <si>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</si>
  <si>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</si>
  <si>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</si>
  <si>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</si>
  <si>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</si>
  <si>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</si>
  <si>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</si>
  <si>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</si>
  <si>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</si>
  <si>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</si>
  <si>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</si>
  <si>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</si>
  <si>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</si>
  <si>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</si>
  <si>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</si>
  <si>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</si>
  <si>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</si>
  <si>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</si>
  <si>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</si>
  <si>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</si>
  <si>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</si>
  <si>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</si>
  <si>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</si>
  <si>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</si>
  <si>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</si>
  <si>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</si>
  <si>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</si>
  <si>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</si>
  <si>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</si>
  <si>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</si>
  <si>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</si>
  <si>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</si>
  <si>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</si>
  <si>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</si>
  <si>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</si>
  <si>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</si>
  <si>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</si>
  <si>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</si>
  <si>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</si>
  <si>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</si>
  <si>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</si>
  <si>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</si>
  <si>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</si>
  <si>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</si>
  <si>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</si>
  <si>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</si>
  <si>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</si>
  <si>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</si>
  <si>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</si>
  <si>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</si>
  <si>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</si>
  <si>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</si>
  <si>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</si>
  <si>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</si>
  <si>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</si>
  <si>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</si>
  <si>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</si>
  <si>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</si>
  <si>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</si>
  <si>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</si>
  <si>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</si>
  <si>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</si>
  <si>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</si>
  <si>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</si>
  <si>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</si>
  <si>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</si>
  <si>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</si>
  <si>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</si>
  <si>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</si>
  <si>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</si>
  <si>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</si>
  <si>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</si>
  <si>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</si>
  <si>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</si>
  <si>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</si>
  <si>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</si>
  <si>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</si>
  <si>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</si>
  <si>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</si>
  <si>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</si>
  <si>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</si>
  <si>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</si>
  <si>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</si>
  <si>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</si>
  <si>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</si>
  <si>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</si>
  <si>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</si>
  <si>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</si>
  <si>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</si>
  <si>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</si>
  <si>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</si>
  <si>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</si>
  <si>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</si>
  <si>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</si>
  <si>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</si>
  <si>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</si>
  <si>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</si>
  <si>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</si>
  <si>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</si>
  <si>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</si>
  <si>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</si>
  <si>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</si>
  <si>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</si>
  <si>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</si>
  <si>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</si>
  <si>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</si>
  <si>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</si>
  <si>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</si>
  <si>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</si>
  <si>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</si>
  <si>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</si>
  <si>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</si>
  <si>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</si>
  <si>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</si>
  <si>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</si>
  <si>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</si>
  <si>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</si>
  <si>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</si>
  <si>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</si>
  <si>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</si>
  <si>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</si>
  <si>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</si>
  <si>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</si>
  <si>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</si>
  <si>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</si>
  <si>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</si>
  <si>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</si>
  <si>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</si>
  <si>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</si>
  <si>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</si>
  <si>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</si>
  <si>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</si>
  <si>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</si>
  <si>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</si>
  <si>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</si>
  <si>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</si>
  <si>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</si>
  <si>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</si>
  <si>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</si>
  <si>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</si>
  <si>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</si>
  <si>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</si>
  <si>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</si>
  <si>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</si>
  <si>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</si>
  <si>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</si>
  <si>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</si>
  <si>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</si>
  <si>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</si>
  <si>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</si>
  <si>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</si>
  <si>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</si>
  <si>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</si>
  <si>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</si>
  <si>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</si>
  <si>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</si>
  <si>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</si>
  <si>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</si>
  <si>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</si>
  <si>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</si>
  <si>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</si>
  <si>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</si>
  <si>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</si>
  <si>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</si>
  <si>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</si>
  <si>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</si>
  <si>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</si>
  <si>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</si>
  <si>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</si>
  <si>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</si>
  <si>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</si>
  <si>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</si>
  <si>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</si>
  <si>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</si>
  <si>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</si>
  <si>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</si>
  <si>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</si>
  <si>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</si>
  <si>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</si>
  <si>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</si>
  <si>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</si>
  <si>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</si>
  <si>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</si>
  <si>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</si>
  <si>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</si>
  <si>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</si>
  <si>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</si>
  <si>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</si>
  <si>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</si>
  <si>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</si>
  <si>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</si>
  <si>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</si>
  <si>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</si>
  <si>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</si>
  <si>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</si>
  <si>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</si>
  <si>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</si>
  <si>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</si>
  <si>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</si>
  <si>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</si>
  <si>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</si>
  <si>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</si>
  <si>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</si>
  <si>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</si>
  <si>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</si>
  <si>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</si>
  <si>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</si>
  <si>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</si>
  <si>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</si>
  <si>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</si>
  <si>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</si>
  <si>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</si>
  <si>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</si>
  <si>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</si>
  <si>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</si>
  <si>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</si>
  <si>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</si>
  <si>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</si>
  <si>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</si>
  <si>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</si>
  <si>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</si>
  <si>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</si>
  <si>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</si>
  <si>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</si>
  <si>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</si>
  <si>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</si>
  <si>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</si>
  <si>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</si>
  <si>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</si>
  <si>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</si>
  <si>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</si>
  <si>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</si>
  <si>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</si>
  <si>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</si>
  <si>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</si>
  <si>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</si>
  <si>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</si>
  <si>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</si>
  <si>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</si>
  <si>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</si>
  <si>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</si>
  <si>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</si>
  <si>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</si>
  <si>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</si>
  <si>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</si>
  <si>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</si>
  <si>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</si>
  <si>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</si>
  <si>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</si>
  <si>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</si>
  <si>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</si>
  <si>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</si>
  <si>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</si>
  <si>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</si>
  <si>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</si>
  <si>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</si>
  <si>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</si>
  <si>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</si>
  <si>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</si>
  <si>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</si>
  <si>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</si>
  <si>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</si>
  <si>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</si>
  <si>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</si>
  <si>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</si>
  <si>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</si>
  <si>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</si>
  <si>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</si>
  <si>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</si>
  <si>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</si>
  <si>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</si>
  <si>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</si>
  <si>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</si>
  <si>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</si>
  <si>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</si>
  <si>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</si>
  <si>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</si>
  <si>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</si>
  <si>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</si>
  <si>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</si>
  <si>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</si>
  <si>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</si>
  <si>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</si>
  <si>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</si>
  <si>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2021-41-10001149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</si>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</sst>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M80" sqref="M8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2782</v>
      </c>
      <c r="D15" s="35"/>
      <c r="E15" s="35"/>
      <c r="F15" s="5"/>
      <c r="G15" s="32" t="s">
        <v>1168</v>
      </c>
      <c r="H15" s="101" t="s">
        <v>660</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660</v>
      </c>
      <c r="J20" s="143" t="s">
        <v>684</v>
      </c>
      <c r="K20" s="144">
        <v>2047635805</v>
      </c>
      <c r="L20" s="145">
        <v>44243</v>
      </c>
      <c r="M20" s="145">
        <v>44561</v>
      </c>
      <c r="N20" s="128">
        <f>+(M20-L20)/30</f>
        <v>10.6</v>
      </c>
      <c r="O20" s="131"/>
      <c r="U20" s="127"/>
      <c r="V20" s="103">
        <f ca="1">NOW()</f>
        <v>44194.481166666665</v>
      </c>
      <c r="W20" s="103">
        <f ca="1">NOW()</f>
        <v>44194.481166666665</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2784</v>
      </c>
      <c r="E50" s="138">
        <v>43450</v>
      </c>
      <c r="F50" s="138">
        <v>43890</v>
      </c>
      <c r="G50" s="153">
        <f>IF(AND(E50&lt;&gt;"",F50&lt;&gt;""),((F50-E50)/30),"")</f>
        <v>14.666666666666666</v>
      </c>
      <c r="H50" s="115" t="s">
        <v>2786</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2785</v>
      </c>
      <c r="E51" s="138">
        <v>43450</v>
      </c>
      <c r="F51" s="138">
        <v>43921</v>
      </c>
      <c r="G51" s="153">
        <f t="shared" ref="G51:G107" si="1">IF(AND(E51&lt;&gt;"",F51&lt;&gt;""),((F51-E51)/30),"")</f>
        <v>15.7</v>
      </c>
      <c r="H51" s="115" t="s">
        <v>2786</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2787</v>
      </c>
      <c r="E65" s="138">
        <v>42675</v>
      </c>
      <c r="F65" s="138">
        <v>43312</v>
      </c>
      <c r="G65" s="153">
        <f t="shared" si="1"/>
        <v>21.233333333333334</v>
      </c>
      <c r="H65" s="115" t="s">
        <v>2788</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2789</v>
      </c>
      <c r="E80" s="138">
        <v>43483</v>
      </c>
      <c r="F80" s="138">
        <v>43814</v>
      </c>
      <c r="G80" s="153">
        <f t="shared" si="1"/>
        <v>11.033333333333333</v>
      </c>
      <c r="H80" s="115" t="s">
        <v>2790</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2769</v>
      </c>
      <c r="E114" s="138">
        <v>43881</v>
      </c>
      <c r="F114" s="138">
        <v>44196</v>
      </c>
      <c r="G114" s="153">
        <f>IF(AND(E114&lt;&gt;"",F114&lt;&gt;""),((F114-E114)/30),"")</f>
        <v>10.5</v>
      </c>
      <c r="H114" s="115" t="s">
        <v>2773</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2770</v>
      </c>
      <c r="E115" s="138">
        <v>43881</v>
      </c>
      <c r="F115" s="138">
        <v>44196</v>
      </c>
      <c r="G115" s="153">
        <f>IF(AND(E115&lt;&gt;"",F115&lt;&gt;""),((F115-E115)/30),"")</f>
        <v>10.5</v>
      </c>
      <c r="H115" s="115" t="s">
        <v>2774</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2771</v>
      </c>
      <c r="E116" s="138">
        <v>43881</v>
      </c>
      <c r="F116" s="138">
        <v>44196</v>
      </c>
      <c r="G116" s="153">
        <f>IF(AND(E116&lt;&gt;"",F116&lt;&gt;""),((F116-E116)/30),"")</f>
        <v>10.5</v>
      </c>
      <c r="H116" s="115" t="s">
        <v>2774</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2772</v>
      </c>
      <c r="E117" s="138">
        <v>43881</v>
      </c>
      <c r="F117" s="138">
        <v>44196</v>
      </c>
      <c r="G117" s="153">
        <f t="shared" ref="G117:G159" si="2">IF(AND(E117&lt;&gt;"",F117&lt;&gt;""),((F117-E117)/30),"")</f>
        <v>10.5</v>
      </c>
      <c r="H117" s="115" t="s">
        <v>2774</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2775</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2776</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2776</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61429074.149999999</v>
      </c>
      <c r="F185" s="90"/>
      <c r="G185" s="91"/>
      <c r="H185" s="86"/>
      <c r="I185" s="88" t="s">
        <v>2627</v>
      </c>
      <c r="J185" s="159">
        <f>+SUM(M179:M183)</f>
        <v>0.02</v>
      </c>
      <c r="K185" s="203" t="s">
        <v>2628</v>
      </c>
      <c r="L185" s="203"/>
      <c r="M185" s="92">
        <f>+J185*(SUM(K20:K35))</f>
        <v>40952716.100000001</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2777</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2778</v>
      </c>
      <c r="J211" s="27" t="s">
        <v>2622</v>
      </c>
      <c r="K211" s="141" t="s">
        <v>2780</v>
      </c>
      <c r="L211" s="21"/>
      <c r="M211" s="21"/>
      <c r="N211" s="21"/>
      <c r="O211" s="8"/>
    </row>
    <row r="212" spans="1:15" x14ac:dyDescent="0.25">
      <c r="A212" s="9"/>
      <c r="B212" s="27" t="s">
        <v>2619</v>
      </c>
      <c r="C212" s="140" t="s">
        <v>2777</v>
      </c>
      <c r="D212" s="21"/>
      <c r="G212" s="27" t="s">
        <v>2621</v>
      </c>
      <c r="H212" s="141" t="s">
        <v>2779</v>
      </c>
      <c r="J212" s="27" t="s">
        <v>2623</v>
      </c>
      <c r="K212" s="140" t="s">
        <v>2781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2020-12-29T05:37:37Z</cp:lastPrinted>
  <dcterms:created xsi:type="dcterms:W3CDTF">2020-10-14T21:57:42Z</dcterms:created>
  <dcterms:modified xsi:type="dcterms:W3CDTF">2020-12-29T16:33:20Z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