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<sst xmlns="http://schemas.openxmlformats.org/spreadsheetml/2006/main" count="3695" uniqueCount="2791">
  <si>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</si>
  <si>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</si>
  <si>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</si>
  <si>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</si>
  <si>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</si>
  <si>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</si>
  <si>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</si>
  <si>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</si>
  <si>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</si>
  <si>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</si>
  <si>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</si>
  <si>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</si>
  <si>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</si>
  <si>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</si>
  <si>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</si>
  <si>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</si>
  <si>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</si>
  <si>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</si>
  <si>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</si>
  <si>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</si>
  <si>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</si>
  <si>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</si>
  <si>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</si>
  <si>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</si>
  <si>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</si>
  <si>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</si>
  <si>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</si>
  <si>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</si>
  <si>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</si>
  <si>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</si>
  <si>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</si>
  <si>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</si>
  <si>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</si>
  <si>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</si>
  <si>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</si>
  <si>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</si>
  <si>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</si>
  <si>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</si>
  <si>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</si>
  <si>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</si>
  <si>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</si>
  <si>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</si>
  <si>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</si>
  <si>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</si>
  <si>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</si>
  <si>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</si>
  <si>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</si>
  <si>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</si>
  <si>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</si>
  <si>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</si>
  <si>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</si>
  <si>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</si>
  <si>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</si>
  <si>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</si>
  <si>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</si>
  <si>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</si>
  <si>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</si>
  <si>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</si>
  <si>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</si>
  <si>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</si>
  <si>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</si>
  <si>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</si>
  <si>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</si>
  <si>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</si>
  <si>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</si>
  <si>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</si>
  <si>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</si>
  <si>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</si>
  <si>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</si>
  <si>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</si>
  <si>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</si>
  <si>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</si>
  <si>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</si>
  <si>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</si>
  <si>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</si>
  <si>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</si>
  <si>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</si>
  <si>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</si>
  <si>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</si>
  <si>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</si>
  <si>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</si>
  <si>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</si>
  <si>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</si>
  <si>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</si>
  <si>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</si>
  <si>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</si>
  <si>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</si>
  <si>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</si>
  <si>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</si>
  <si>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</si>
  <si>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</si>
  <si>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</si>
  <si>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</si>
  <si>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</si>
  <si>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</si>
  <si>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</si>
  <si>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</si>
  <si>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</si>
  <si>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</si>
  <si>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</si>
  <si>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</si>
  <si>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</si>
  <si>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</si>
  <si>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</si>
  <si>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</si>
  <si>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</si>
  <si>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</si>
  <si>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</si>
  <si>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</si>
  <si>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</si>
  <si>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</si>
  <si>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</si>
  <si>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</si>
  <si>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</si>
  <si>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</si>
  <si>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</si>
  <si>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</si>
  <si>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</si>
  <si>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</si>
  <si>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</si>
  <si>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</si>
  <si>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</si>
  <si>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</si>
  <si>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</si>
  <si>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</si>
  <si>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</si>
  <si>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</si>
  <si>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</si>
  <si>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</si>
  <si>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</si>
  <si>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</si>
  <si>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</si>
  <si>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</si>
  <si>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</si>
  <si>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</si>
  <si>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</si>
  <si>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</si>
  <si>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</si>
  <si>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</si>
  <si>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</si>
  <si>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</si>
  <si>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</si>
  <si>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</si>
  <si>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</si>
  <si>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</si>
  <si>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</si>
  <si>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</si>
  <si>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</si>
  <si>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</si>
  <si>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</si>
  <si>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</si>
  <si>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</si>
  <si>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</si>
  <si>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</si>
  <si>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</si>
  <si>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</si>
  <si>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</si>
  <si>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</si>
  <si>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</si>
  <si>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</si>
  <si>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</si>
  <si>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</si>
  <si>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</si>
  <si>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</si>
  <si>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</si>
  <si>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</si>
  <si>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</si>
  <si>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</si>
  <si>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</si>
  <si>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</si>
  <si>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</si>
  <si>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</si>
  <si>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</si>
  <si>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</si>
  <si>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</si>
  <si>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</si>
  <si>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</si>
  <si>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</si>
  <si>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</si>
  <si>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</si>
  <si>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</si>
  <si>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</si>
  <si>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</si>
  <si>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</si>
  <si>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</si>
  <si>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</si>
  <si>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</si>
  <si>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</si>
  <si>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</si>
  <si>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</si>
  <si>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</si>
  <si>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</si>
  <si>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</si>
  <si>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</si>
  <si>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</si>
  <si>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</si>
  <si>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</si>
  <si>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</si>
  <si>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</si>
  <si>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</si>
  <si>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</si>
  <si>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</si>
  <si>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</si>
  <si>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</si>
  <si>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</si>
  <si>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</si>
  <si>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</si>
  <si>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</si>
  <si>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</si>
  <si>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</si>
  <si>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</si>
  <si>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</si>
  <si>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</si>
  <si>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</si>
  <si>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</si>
  <si>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</si>
  <si>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</si>
  <si>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</si>
  <si>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</si>
  <si>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</si>
  <si>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</si>
  <si>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</si>
  <si>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</si>
  <si>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</si>
  <si>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</si>
  <si>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</si>
  <si>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</si>
  <si>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</si>
  <si>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</si>
  <si>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</si>
  <si>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</si>
  <si>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</si>
  <si>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</si>
  <si>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</si>
  <si>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</si>
  <si>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</si>
  <si>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</si>
  <si>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</si>
  <si>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</si>
  <si>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</si>
  <si>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</si>
  <si>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</si>
  <si>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</si>
  <si>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</si>
  <si>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</si>
  <si>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</si>
  <si>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</si>
  <si>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</si>
  <si>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</si>
  <si>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</si>
  <si>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</si>
  <si>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</si>
  <si>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</si>
  <si>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</si>
  <si>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</si>
  <si>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</si>
  <si>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</si>
  <si>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</si>
  <si>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</si>
  <si>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</si>
  <si>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</si>
  <si>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</si>
  <si>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</si>
  <si>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</si>
  <si>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</si>
  <si>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</si>
  <si>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</si>
  <si>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</si>
  <si>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</si>
  <si>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</si>
  <si>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</si>
  <si>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</si>
  <si>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</si>
  <si>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</si>
  <si>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</si>
  <si>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</si>
  <si>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</si>
  <si>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</si>
  <si>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</si>
  <si>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</si>
  <si>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</si>
  <si>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</si>
  <si>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</si>
  <si>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</si>
  <si>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</si>
  <si>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</si>
  <si>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</si>
  <si>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</si>
  <si>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</si>
  <si>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</si>
  <si>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</si>
  <si>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</si>
  <si>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</si>
  <si>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</si>
  <si>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</si>
  <si>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</si>
  <si>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</si>
  <si>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</si>
  <si>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</si>
  <si>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</si>
  <si>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</si>
  <si>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</si>
  <si>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</si>
  <si>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</si>
  <si>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</si>
  <si>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</si>
  <si>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</si>
  <si>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</si>
  <si>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</si>
  <si>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</si>
  <si>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</si>
  <si>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</si>
  <si>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</si>
  <si>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</si>
  <si>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</si>
  <si>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</si>
  <si>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</si>
  <si>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</si>
  <si>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</si>
  <si>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</si>
  <si>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</si>
  <si>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</si>
  <si>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</si>
  <si>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</si>
  <si>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</si>
  <si>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</si>
  <si>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</si>
  <si>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</si>
  <si>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</si>
  <si>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</si>
  <si>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</si>
  <si>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</si>
  <si>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</si>
  <si>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</si>
  <si>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</si>
  <si>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</si>
  <si>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</si>
  <si>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</si>
  <si>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</si>
  <si>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</si>
  <si>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</si>
  <si>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</si>
  <si>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</si>
  <si>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</si>
  <si>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</si>
  <si>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</si>
  <si>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</si>
  <si>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</si>
  <si>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</si>
  <si>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</si>
  <si>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</si>
  <si>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</si>
  <si>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</si>
  <si>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</si>
  <si>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</si>
  <si>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</si>
  <si>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</si>
  <si>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</si>
  <si>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</si>
  <si>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</si>
  <si>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</si>
  <si>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</si>
  <si>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</si>
  <si>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</si>
  <si>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</si>
  <si>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</si>
  <si>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</si>
  <si>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</si>
  <si>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</si>
  <si>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</si>
  <si>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</si>
  <si>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</si>
  <si>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</si>
  <si>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</si>
  <si>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</si>
  <si>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</si>
  <si>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</si>
  <si>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</si>
  <si>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</si>
  <si>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</si>
  <si>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</si>
  <si>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</si>
  <si>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</si>
  <si>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</si>
  <si>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</si>
  <si>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</si>
  <si>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</si>
  <si>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</si>
  <si>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</si>
  <si>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</si>
  <si>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</si>
  <si>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</si>
  <si>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</si>
  <si>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</si>
  <si>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</si>
  <si>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</si>
  <si>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</si>
  <si>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</si>
  <si>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</si>
  <si>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</si>
  <si>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</si>
  <si>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</si>
  <si>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</si>
  <si>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</si>
  <si>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</si>
  <si>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</si>
  <si>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</si>
  <si>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</si>
  <si>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</si>
  <si>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</si>
  <si>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</si>
  <si>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</si>
  <si>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</si>
  <si>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</si>
  <si>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</si>
  <si>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</si>
  <si>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</si>
  <si>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</si>
  <si>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</si>
  <si>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</si>
  <si>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</si>
  <si>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</si>
  <si>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</si>
  <si>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</si>
  <si>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</si>
  <si>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</si>
  <si>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</si>
  <si>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</si>
  <si>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</si>
  <si>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</si>
  <si>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</si>
  <si>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</si>
  <si>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</si>
  <si>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</si>
  <si>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</si>
  <si>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</si>
  <si>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</si>
  <si>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</si>
  <si>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</si>
  <si>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</si>
  <si>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</si>
  <si>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</si>
  <si>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</si>
  <si>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</si>
  <si>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</si>
  <si>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</si>
  <si>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</si>
  <si>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</si>
  <si>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</si>
  <si>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</si>
  <si>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</si>
  <si>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</si>
  <si>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</si>
  <si>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</si>
  <si>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</si>
  <si>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</si>
  <si>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</si>
  <si>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</si>
  <si>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</si>
  <si>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</si>
  <si>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</si>
  <si>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</si>
  <si>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</si>
  <si>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</si>
  <si>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</si>
  <si>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</si>
  <si>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</si>
  <si>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</si>
  <si>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</si>
  <si>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</si>
  <si>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</si>
  <si>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</si>
  <si>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</si>
  <si>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</si>
  <si>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</si>
  <si>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</si>
  <si>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</si>
  <si>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</si>
  <si>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</si>
  <si>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</si>
  <si>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</si>
  <si>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</si>
  <si>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</si>
  <si>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</si>
  <si>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</si>
  <si>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</si>
  <si>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</si>
  <si>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</si>
  <si>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</si>
  <si>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</si>
  <si>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</si>
  <si>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</si>
  <si>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</si>
  <si>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</si>
  <si>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</si>
  <si>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</si>
  <si>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</si>
  <si>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</si>
  <si>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</si>
  <si>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</si>
  <si>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</si>
  <si>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</si>
  <si>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</si>
  <si>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</si>
  <si>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</si>
  <si>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</si>
  <si>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</si>
  <si>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</si>
  <si>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</si>
  <si>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</si>
  <si>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</si>
  <si>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</si>
  <si>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</si>
  <si>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</si>
  <si>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</si>
  <si>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</si>
  <si>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</si>
  <si>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</si>
  <si>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</si>
  <si>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</si>
  <si>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</si>
  <si>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</si>
  <si>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</si>
  <si>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</si>
  <si>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</si>
  <si>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</si>
  <si>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</si>
  <si>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</si>
  <si>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</si>
  <si>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</si>
  <si>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</si>
  <si>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</si>
  <si>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</si>
  <si>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</si>
  <si>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</si>
  <si>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</si>
  <si>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</si>
  <si>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</si>
  <si>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</si>
  <si>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</si>
  <si>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</si>
  <si>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</si>
  <si>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</si>
  <si>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</si>
  <si>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</si>
  <si>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</si>
  <si>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</si>
  <si>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</si>
  <si>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</si>
  <si>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</si>
  <si>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</si>
  <si>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</si>
  <si>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</si>
  <si>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</si>
  <si>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</si>
  <si>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</si>
  <si>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</si>
  <si>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</si>
  <si>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</si>
  <si>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</si>
  <si>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</si>
  <si>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</si>
  <si>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</si>
  <si>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</si>
  <si>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</si>
  <si>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</si>
  <si>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</si>
  <si>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</si>
  <si>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</si>
  <si>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</si>
  <si>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</si>
  <si>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</si>
  <si>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</si>
  <si>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</si>
  <si>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</si>
  <si>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</si>
  <si>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</si>
  <si>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</si>
  <si>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</si>
  <si>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</si>
  <si>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</si>
  <si>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</si>
  <si>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</si>
  <si>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</si>
  <si>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</si>
  <si>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</si>
  <si>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</si>
  <si>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</si>
  <si>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</si>
  <si>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</si>
  <si>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</si>
  <si>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</si>
  <si>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</si>
  <si>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</si>
  <si>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</si>
  <si>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</si>
  <si>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</si>
  <si>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</si>
  <si>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</si>
  <si>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</si>
  <si>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</si>
  <si>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</si>
  <si>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</si>
  <si>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</si>
  <si>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</si>
  <si>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</si>
  <si>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</si>
  <si>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</si>
  <si>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</si>
  <si>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</si>
  <si>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</si>
  <si>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</si>
  <si>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</si>
  <si>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</si>
  <si>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</si>
  <si>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</si>
  <si>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</si>
  <si>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</si>
  <si>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</si>
  <si>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</si>
  <si>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</si>
  <si>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</si>
  <si>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</si>
  <si>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</si>
  <si>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</si>
  <si>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</si>
  <si>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</si>
  <si>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</si>
  <si>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</si>
  <si>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</si>
  <si>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</si>
  <si>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</si>
  <si>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</si>
  <si>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</si>
  <si>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</si>
  <si>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</si>
  <si>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</si>
  <si>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</si>
  <si>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</si>
  <si>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</si>
  <si>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</si>
  <si>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</si>
  <si>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</si>
  <si>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</si>
  <si>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</si>
  <si>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</si>
  <si>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</si>
  <si>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</si>
  <si>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</si>
  <si>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</si>
  <si>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</si>
  <si>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</si>
  <si>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</si>
  <si>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</si>
  <si>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</si>
  <si>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</si>
  <si>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</si>
  <si>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</si>
  <si>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</si>
  <si>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</si>
  <si>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</si>
  <si>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</si>
  <si>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</si>
  <si>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</si>
  <si>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</si>
  <si>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</si>
  <si>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</si>
  <si>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</si>
  <si>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</si>
  <si>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</si>
  <si>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</si>
  <si>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</si>
  <si>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</si>
  <si>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</si>
  <si>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</si>
  <si>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</si>
  <si>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</si>
  <si>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</si>
  <si>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</si>
  <si>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</si>
  <si>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</si>
  <si>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</si>
  <si>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</si>
  <si>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</si>
  <si>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</si>
  <si>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</si>
  <si>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</si>
  <si>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</si>
  <si>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</si>
  <si>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</si>
  <si>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</si>
  <si>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</si>
  <si>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</si>
  <si>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</si>
  <si>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</si>
  <si>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</si>
  <si>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</si>
  <si>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</si>
  <si>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</si>
  <si>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</si>
  <si>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</si>
  <si>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</si>
  <si>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</si>
  <si>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</si>
  <si>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</si>
  <si>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</si>
  <si>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</si>
  <si>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</si>
  <si>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</si>
  <si>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</si>
  <si>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</si>
  <si>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</si>
  <si>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</si>
  <si>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</si>
  <si>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</si>
  <si>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</si>
  <si>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</si>
  <si>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</si>
  <si>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</si>
  <si>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</si>
  <si>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</si>
  <si>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</si>
  <si>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</si>
  <si>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</si>
  <si>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</si>
  <si>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</si>
  <si>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</si>
  <si>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</si>
  <si>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</si>
  <si>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</si>
  <si>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</si>
  <si>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</si>
  <si>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</si>
  <si>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</si>
  <si>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</si>
  <si>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</si>
  <si>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</si>
  <si>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</si>
  <si>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</si>
  <si>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</si>
  <si>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</si>
  <si>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</si>
  <si>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</si>
  <si>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</si>
  <si>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</si>
  <si>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</si>
  <si>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</si>
  <si>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</si>
  <si>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</si>
  <si>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</si>
  <si>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</si>
  <si>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</si>
  <si>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</si>
  <si>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</si>
  <si>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</si>
  <si>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</si>
  <si>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</si>
  <si>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</si>
  <si>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</si>
  <si>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</si>
  <si>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</si>
  <si>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</si>
  <si>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</si>
  <si>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</si>
  <si>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</si>
  <si>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</si>
  <si>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</si>
  <si>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</si>
  <si>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</si>
  <si>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</si>
  <si>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</si>
  <si>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</si>
  <si>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</si>
  <si>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</si>
  <si>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</si>
  <si>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</si>
  <si>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</si>
  <si>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</si>
  <si>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</si>
  <si>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</si>
  <si>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</si>
  <si>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</si>
  <si>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</si>
  <si>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</si>
  <si>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</si>
  <si>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</si>
  <si>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</si>
  <si>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</si>
  <si>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</si>
  <si>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</si>
  <si>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</si>
  <si>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</si>
  <si>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</si>
  <si>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</si>
  <si>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</si>
  <si>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</si>
  <si>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</si>
  <si>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</si>
  <si>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</si>
  <si>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</si>
  <si>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</si>
  <si>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</si>
  <si>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</si>
  <si>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</si>
  <si>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</si>
  <si>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</si>
  <si>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</si>
  <si>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</si>
  <si>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</si>
  <si>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</si>
  <si>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</si>
  <si>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</si>
  <si>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</si>
  <si>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</si>
  <si>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</si>
  <si>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</si>
  <si>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</si>
  <si>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</si>
  <si>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</si>
  <si>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</si>
  <si>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</si>
  <si>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</si>
  <si>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</si>
  <si>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</si>
  <si>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</si>
  <si>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</si>
  <si>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</si>
  <si>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</si>
  <si>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</si>
  <si>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</si>
  <si>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</si>
  <si>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</si>
  <si>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</si>
  <si>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</si>
  <si>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</si>
  <si>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</si>
  <si>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</si>
  <si>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</si>
  <si>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</si>
  <si>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</si>
  <si>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</si>
  <si>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</si>
  <si>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</si>
  <si>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</si>
  <si>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</si>
  <si>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</si>
  <si>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</si>
  <si>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</si>
  <si>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</si>
  <si>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</si>
  <si>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</si>
  <si>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</si>
  <si>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</si>
  <si>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</si>
  <si>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</si>
  <si>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</si>
  <si>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</si>
  <si>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</si>
  <si>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</si>
  <si>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</si>
  <si>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</si>
  <si>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</si>
  <si>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</si>
  <si>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</si>
  <si>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</si>
  <si>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</si>
  <si>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</si>
  <si>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</si>
  <si>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</si>
  <si>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</si>
  <si>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</si>
  <si>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</si>
  <si>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</si>
  <si>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</si>
  <si>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</si>
  <si>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</si>
  <si>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</si>
  <si>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</si>
  <si>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</si>
  <si>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</si>
  <si>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</si>
  <si>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</si>
  <si>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</si>
  <si>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</si>
  <si>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</si>
  <si>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</si>
  <si>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</si>
  <si>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</si>
  <si>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</si>
  <si>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</si>
  <si>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</si>
  <si>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</si>
  <si>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</si>
  <si>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</si>
  <si>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</si>
  <si>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</si>
  <si>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</si>
  <si>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</si>
  <si>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</si>
  <si>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</si>
  <si>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</si>
  <si>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</si>
  <si>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</si>
  <si>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</si>
  <si>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</si>
  <si>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</si>
  <si>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</si>
  <si>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</si>
  <si>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</si>
  <si>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</si>
  <si>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</si>
  <si>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</si>
  <si>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</si>
  <si>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</si>
  <si>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</si>
  <si>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</si>
  <si>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</si>
  <si>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</si>
  <si>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</si>
  <si>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</si>
  <si>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</si>
  <si>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</si>
  <si>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</si>
  <si>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</si>
  <si>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</si>
  <si>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</si>
  <si>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</si>
  <si>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</si>
  <si>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</si>
  <si>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</si>
  <si>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</si>
  <si>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</si>
  <si>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</si>
  <si>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</si>
  <si>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</si>
  <si>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</si>
  <si>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</si>
  <si>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</si>
  <si>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</si>
  <si>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</si>
  <si>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</si>
  <si>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</si>
  <si>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</si>
  <si>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</si>
  <si>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</si>
  <si>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</si>
  <si>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</si>
  <si>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</si>
  <si>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</si>
  <si>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</si>
  <si>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</si>
  <si>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</si>
  <si>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</si>
  <si>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</si>
  <si>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</si>
  <si>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</si>
  <si>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</si>
  <si>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</si>
  <si>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</si>
  <si>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</si>
  <si>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</si>
  <si>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</si>
  <si>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</si>
  <si>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</si>
  <si>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</si>
  <si>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</si>
  <si>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</si>
  <si>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</si>
  <si>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</si>
  <si>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</si>
  <si>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</si>
  <si>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</si>
  <si>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</si>
  <si>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</si>
  <si>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</si>
  <si>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</si>
  <si>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</si>
  <si>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</si>
  <si>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</si>
  <si>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</si>
  <si>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</si>
  <si>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</si>
  <si>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</si>
  <si>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</si>
  <si>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</si>
  <si>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</si>
  <si>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</si>
  <si>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</si>
  <si>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</si>
  <si>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</si>
  <si>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</si>
  <si>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</si>
  <si>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</si>
  <si>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</si>
  <si>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</si>
  <si>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</si>
  <si>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</si>
  <si>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</si>
  <si>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</si>
  <si>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</si>
  <si>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</si>
  <si>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</si>
  <si>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</si>
  <si>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</si>
  <si>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</si>
  <si>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</si>
  <si>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</si>
  <si>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</si>
  <si>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</si>
  <si>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</si>
  <si>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</si>
  <si>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</si>
  <si>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</si>
  <si>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</si>
  <si>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</si>
  <si>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</si>
  <si>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</si>
  <si>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</si>
  <si>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</si>
  <si>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</si>
  <si>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</si>
  <si>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</si>
  <si>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</si>
  <si>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</si>
  <si>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</si>
  <si>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</si>
  <si>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</si>
  <si>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</si>
  <si>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</si>
  <si>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</si>
  <si>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</si>
  <si>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</si>
  <si>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</si>
  <si>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</si>
  <si>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</si>
  <si>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</si>
  <si>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</si>
  <si>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</si>
  <si>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</si>
  <si>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</si>
  <si>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</si>
  <si>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</si>
  <si>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</si>
  <si>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</si>
  <si>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</si>
  <si>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</si>
  <si>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</si>
  <si>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</si>
  <si>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</si>
  <si>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</si>
  <si>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</si>
  <si>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</si>
  <si>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</si>
  <si>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</si>
  <si>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</si>
  <si>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</si>
  <si>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</si>
  <si>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</si>
  <si>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</si>
  <si>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</si>
  <si>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</si>
  <si>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</si>
  <si>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</si>
  <si>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</si>
  <si>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</si>
  <si>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</si>
  <si>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</si>
  <si>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</si>
  <si>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</si>
  <si>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</si>
  <si>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</si>
  <si>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</si>
  <si>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</si>
  <si>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</si>
  <si>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</si>
  <si>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</si>
  <si>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</si>
  <si>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</si>
  <si>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</si>
  <si>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</si>
  <si>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</si>
  <si>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</si>
  <si>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</si>
  <si>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</si>
  <si>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</si>
  <si>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</si>
  <si>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</si>
  <si>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</si>
  <si>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</si>
  <si>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</si>
  <si>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</si>
  <si>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</si>
  <si>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</si>
  <si>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</si>
  <si>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</si>
  <si>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</si>
  <si>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</si>
  <si>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</si>
  <si>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</si>
  <si>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</si>
  <si>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</si>
  <si>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</si>
  <si>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</si>
  <si>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</si>
  <si>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</si>
  <si>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</si>
  <si>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</si>
  <si>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</si>
  <si>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</si>
  <si>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</si>
  <si>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</si>
  <si>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</si>
  <si>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</si>
  <si>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</si>
  <si>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</si>
  <si>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</si>
  <si>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</si>
  <si>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</si>
  <si>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</si>
  <si>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</si>
  <si>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</si>
  <si>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</si>
  <si>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</si>
  <si>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</si>
  <si>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</si>
  <si>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</si>
  <si>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</si>
  <si>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</si>
  <si>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</si>
  <si>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</si>
  <si>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</si>
  <si>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</si>
  <si>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</si>
  <si>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</si>
  <si>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</si>
  <si>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</si>
  <si>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</si>
  <si>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</si>
  <si>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</si>
  <si>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</si>
  <si>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</si>
  <si>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</si>
  <si>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</si>
  <si>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</si>
  <si>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</si>
  <si>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</si>
  <si>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</si>
  <si>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</si>
  <si>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</si>
  <si>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</si>
  <si>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</si>
  <si>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</si>
  <si>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</si>
  <si>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</si>
  <si>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</si>
  <si>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</si>
  <si>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</si>
  <si>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</si>
  <si>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</si>
  <si>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</si>
  <si>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</si>
  <si>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</si>
  <si>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</si>
  <si>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</si>
  <si>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</si>
  <si>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</si>
  <si>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</si>
  <si>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</si>
  <si>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</si>
  <si>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</si>
  <si>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</si>
  <si>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</si>
  <si>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</si>
  <si>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</si>
  <si>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</si>
  <si>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</si>
  <si>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</si>
  <si>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</si>
  <si>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</si>
  <si>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</si>
  <si>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</si>
  <si>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</si>
  <si>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</si>
  <si>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</si>
  <si>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</si>
  <si>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</si>
  <si>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</si>
  <si>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</si>
  <si>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</si>
  <si>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</si>
  <si>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</si>
  <si>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</si>
  <si>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</si>
  <si>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</si>
  <si>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</si>
  <si>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</si>
  <si>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</si>
  <si>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</si>
  <si>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</si>
  <si>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</si>
  <si>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</si>
  <si>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</si>
  <si>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</si>
  <si>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</si>
  <si>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</si>
  <si>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</si>
  <si>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</si>
  <si>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</si>
  <si>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</si>
  <si>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</si>
  <si>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</si>
  <si>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</si>
  <si>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</si>
  <si>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</si>
  <si>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</si>
  <si>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</si>
  <si>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</si>
  <si>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</si>
  <si>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</si>
  <si>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</si>
  <si>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</si>
  <si>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</si>
  <si>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</si>
  <si>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</si>
  <si>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</si>
  <si>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</si>
  <si>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</si>
  <si>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</si>
  <si>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</si>
  <si>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</si>
  <si>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</si>
  <si>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</si>
  <si>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</si>
  <si>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</si>
  <si>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</si>
  <si>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</si>
  <si>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</si>
  <si>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</si>
  <si>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</si>
  <si>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</si>
  <si>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</si>
  <si>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</si>
  <si>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</si>
  <si>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</si>
  <si>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</si>
  <si>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</si>
  <si>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</si>
  <si>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</si>
  <si>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</si>
  <si>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</si>
  <si>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</si>
  <si>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</si>
  <si>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</si>
  <si>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</si>
  <si>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</si>
  <si>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</si>
  <si>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</si>
  <si>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</si>
  <si>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</si>
  <si>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</si>
  <si>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</si>
  <si>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</si>
  <si>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</si>
  <si>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</si>
  <si>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</si>
  <si>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</si>
  <si>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</si>
  <si>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</si>
  <si>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</si>
  <si>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</si>
  <si>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</si>
  <si>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</si>
  <si>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</si>
  <si>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</si>
  <si>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</si>
  <si>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</si>
  <si>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</si>
  <si>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</si>
  <si>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</si>
  <si>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</si>
  <si>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</si>
  <si>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</si>
  <si>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</si>
  <si>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</si>
  <si>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</si>
  <si>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</si>
  <si>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</si>
  <si>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</si>
  <si>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</si>
  <si>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</si>
  <si>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</si>
  <si>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</si>
  <si>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</si>
  <si>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</si>
  <si>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</si>
  <si>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</si>
  <si>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</si>
  <si>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</si>
  <si>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</si>
  <si>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</si>
  <si>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</si>
  <si>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</si>
  <si>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</si>
  <si>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</si>
  <si>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</si>
  <si>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</si>
  <si>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</si>
  <si>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</si>
  <si>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</si>
  <si>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</si>
  <si>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</si>
  <si>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</si>
  <si>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</si>
  <si>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</si>
  <si>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</si>
  <si>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</si>
  <si>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</si>
  <si>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</si>
  <si>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</si>
  <si>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</si>
  <si>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</si>
  <si>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</si>
  <si>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</si>
  <si>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</si>
  <si>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</si>
  <si>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</si>
  <si>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</si>
  <si>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</si>
  <si>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</si>
  <si>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</si>
  <si>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</si>
  <si>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</si>
  <si>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</si>
  <si>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</si>
  <si>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</si>
  <si>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</si>
  <si>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</si>
  <si>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</si>
  <si>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</si>
  <si>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</si>
  <si>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</si>
  <si>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</si>
  <si>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</si>
  <si>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</si>
  <si>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</si>
  <si>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</si>
  <si>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</si>
  <si>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</si>
  <si>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</si>
  <si>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</si>
  <si>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</si>
  <si>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</si>
  <si>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</si>
  <si>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</si>
  <si>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</si>
  <si>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</si>
  <si>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</si>
  <si>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</si>
  <si>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</si>
  <si>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</si>
  <si>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</si>
  <si>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</si>
  <si>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</si>
  <si>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</si>
  <si>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</si>
  <si>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</si>
  <si>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</si>
  <si>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</si>
  <si>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</si>
  <si>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</si>
  <si>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</si>
  <si>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</si>
  <si>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</si>
  <si>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</si>
  <si>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</si>
  <si>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</si>
  <si>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</si>
  <si>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</si>
  <si>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</si>
  <si>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</si>
  <si>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</si>
  <si>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</si>
  <si>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</si>
  <si>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</si>
  <si>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</si>
  <si>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</si>
  <si>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</si>
  <si>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</si>
  <si>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</si>
  <si>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</si>
  <si>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</si>
  <si>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</si>
  <si>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</si>
  <si>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</si>
  <si>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</si>
  <si>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</si>
  <si>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</si>
  <si>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</si>
  <si>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</si>
  <si>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</si>
  <si>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</si>
  <si>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</si>
  <si>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</si>
  <si>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</si>
  <si>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</si>
  <si>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</si>
  <si>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</si>
  <si>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</si>
  <si>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</si>
  <si>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</si>
  <si>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</si>
  <si>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</si>
  <si>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</si>
  <si>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</si>
  <si>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</si>
  <si>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</si>
  <si>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</si>
  <si>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</si>
  <si>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</si>
  <si>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</si>
  <si>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</si>
  <si>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</si>
  <si>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</si>
  <si>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</si>
  <si>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</si>
  <si>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</si>
  <si>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</si>
  <si>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</si>
  <si>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</si>
  <si>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</si>
  <si>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</si>
  <si>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</si>
  <si>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</si>
  <si>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</si>
  <si>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</si>
  <si>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</si>
  <si>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</si>
  <si>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</si>
  <si>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</si>
  <si>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</si>
  <si>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</si>
  <si>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</si>
  <si>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</si>
  <si>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</si>
  <si>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</si>
  <si>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</si>
  <si>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</si>
  <si>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</si>
  <si>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</si>
  <si>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</si>
  <si>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</si>
  <si>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</si>
  <si>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</si>
  <si>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</si>
  <si>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</si>
  <si>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</si>
  <si>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</si>
  <si>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</si>
  <si>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</si>
  <si>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</si>
  <si>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</si>
  <si>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</si>
  <si>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</si>
  <si>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</si>
  <si>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</si>
  <si>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</si>
  <si>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</si>
  <si>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</si>
  <si>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</si>
  <si>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</si>
  <si>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</si>
  <si>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</si>
  <si>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</si>
  <si>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</si>
  <si>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</si>
  <si>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</si>
  <si>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</si>
  <si>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</si>
  <si>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</si>
  <si>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</si>
  <si>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</si>
  <si>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</si>
  <si>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</si>
  <si>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</si>
  <si>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</si>
  <si>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</si>
  <si>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</si>
  <si>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</si>
  <si>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</si>
  <si>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</si>
  <si>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</si>
  <si>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</si>
  <si>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</si>
  <si>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</si>
  <si>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</si>
  <si>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</si>
  <si>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</si>
  <si>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</si>
  <si>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</si>
  <si>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</si>
  <si>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</si>
  <si>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</si>
  <si>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</si>
  <si>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</si>
  <si>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</si>
  <si>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</si>
  <si>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</si>
  <si>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</si>
  <si>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</si>
  <si>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</si>
  <si>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</si>
  <si>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</si>
  <si>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</si>
  <si>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</si>
  <si>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</si>
  <si>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</si>
  <si>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</si>
  <si>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</si>
  <si>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</si>
  <si>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</si>
  <si>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</si>
  <si>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</si>
  <si>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</si>
  <si>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</si>
  <si>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</si>
  <si>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</si>
  <si>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</si>
  <si>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</si>
  <si>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</si>
  <si>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</si>
  <si>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</si>
  <si>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</si>
  <si>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</si>
  <si>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</si>
  <si>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</si>
  <si>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</si>
  <si>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</si>
  <si>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</si>
  <si>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</si>
  <si>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</si>
  <si>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</si>
  <si>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</si>
  <si>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</si>
  <si>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</si>
  <si>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</si>
  <si>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</si>
  <si>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</si>
  <si>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</si>
  <si>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</si>
  <si>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</si>
  <si>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</si>
  <si>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</si>
  <si>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</si>
  <si>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</si>
  <si>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</si>
  <si>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</si>
  <si>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</si>
  <si>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</si>
  <si>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</si>
  <si>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</si>
  <si>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</si>
  <si>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</si>
  <si>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</si>
  <si>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</si>
  <si>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</si>
  <si>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</si>
  <si>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</si>
  <si>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</si>
  <si>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</si>
  <si>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</si>
  <si>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</si>
  <si>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</si>
  <si>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</si>
  <si>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</si>
  <si>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</si>
  <si>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</si>
  <si>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</si>
  <si>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</si>
  <si>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</si>
  <si>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</si>
  <si>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</si>
  <si>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</si>
  <si>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</si>
  <si>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</si>
  <si>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</si>
  <si>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</si>
  <si>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</si>
  <si>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</si>
  <si>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</si>
  <si>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</si>
  <si>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</si>
  <si>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</si>
  <si>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</si>
  <si>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</si>
  <si>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</si>
  <si>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</si>
  <si>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</si>
  <si>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</si>
  <si>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</si>
  <si>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</si>
  <si>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</si>
  <si>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</si>
  <si>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</si>
  <si>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</si>
  <si>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</si>
  <si>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</si>
  <si>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</si>
  <si>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</si>
  <si>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</si>
  <si>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</si>
  <si>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</si>
  <si>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</si>
  <si>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</si>
  <si>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</si>
  <si>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</si>
  <si>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</si>
  <si>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</si>
  <si>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</si>
  <si>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</si>
  <si>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</si>
  <si>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</si>
  <si>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</si>
  <si>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</si>
  <si>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</si>
  <si>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</si>
  <si>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</si>
  <si>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</si>
  <si>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</si>
  <si>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</si>
  <si>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</si>
  <si>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</si>
  <si>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</si>
  <si>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</si>
  <si>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</si>
  <si>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</si>
  <si>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</si>
  <si>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</si>
  <si>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</si>
  <si>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</si>
  <si>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</si>
  <si>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</si>
  <si>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</si>
  <si>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</si>
  <si>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</si>
  <si>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</si>
  <si>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</si>
  <si>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</si>
  <si>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</si>
  <si>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</si>
  <si>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</si>
  <si>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</si>
  <si>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</si>
  <si>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</si>
  <si>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</si>
  <si>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</si>
  <si>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</si>
  <si>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</si>
  <si>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</si>
  <si>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</si>
  <si>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</si>
  <si>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</si>
  <si>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</si>
  <si>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</si>
  <si>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</si>
  <si>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</si>
  <si>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</si>
  <si>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</si>
  <si>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</si>
  <si>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</si>
  <si>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</si>
  <si>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</si>
  <si>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</si>
  <si>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</si>
  <si>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</si>
  <si>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</si>
  <si>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</si>
  <si>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</si>
  <si>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</si>
  <si>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</si>
  <si>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</si>
  <si>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</si>
  <si>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</si>
  <si>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</si>
  <si>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</si>
  <si>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</si>
  <si>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</si>
  <si>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</si>
  <si>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</si>
  <si>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</si>
  <si>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</si>
  <si>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</si>
  <si>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</si>
  <si>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</si>
  <si>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</si>
  <si>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</si>
  <si>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</si>
  <si>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</si>
  <si>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</si>
  <si>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</si>
  <si>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</si>
  <si>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</si>
  <si>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</si>
  <si>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</si>
  <si>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</si>
  <si>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</si>
  <si>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</si>
  <si>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</si>
  <si>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</si>
  <si>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</si>
  <si>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</si>
  <si>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</si>
  <si>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</si>
  <si>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</si>
  <si>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</si>
  <si>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</si>
  <si>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</si>
  <si>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</si>
  <si>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</si>
  <si>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</si>
  <si>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</si>
  <si>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</si>
  <si>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</si>
  <si>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</si>
  <si>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</si>
  <si>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</si>
  <si>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</si>
  <si>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</si>
  <si>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</si>
  <si>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</si>
  <si>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</si>
  <si>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</si>
  <si>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</si>
  <si>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</si>
  <si>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</si>
  <si>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</si>
  <si>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</si>
  <si>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</si>
  <si>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</si>
  <si>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</si>
  <si>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</si>
  <si>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</si>
  <si>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</si>
  <si>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</si>
  <si>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</si>
  <si>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</si>
  <si>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</si>
  <si>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</si>
  <si>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</si>
  <si>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</si>
  <si>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</si>
  <si>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</si>
  <si>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</si>
  <si>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</si>
  <si>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</si>
  <si>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</si>
  <si>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</si>
  <si>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</si>
  <si>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</si>
  <si>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</si>
  <si>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</si>
  <si>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</si>
  <si>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</si>
  <si>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</si>
  <si>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</si>
  <si>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</si>
  <si>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</si>
  <si>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</si>
  <si>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</si>
  <si>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</si>
  <si>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</si>
  <si>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</si>
  <si>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</si>
  <si>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</si>
  <si>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</si>
  <si>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</si>
  <si>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</si>
  <si>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</si>
  <si>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</si>
  <si>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</si>
  <si>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</si>
  <si>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</si>
  <si>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</si>
  <si>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</si>
  <si>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</si>
  <si>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</si>
  <si>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</si>
  <si>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</si>
  <si>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</si>
  <si>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</si>
  <si>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</si>
  <si>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</si>
  <si>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</si>
  <si>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</si>
  <si>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</si>
  <si>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</si>
  <si>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</si>
  <si>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</si>
  <si>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</si>
  <si>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</si>
  <si>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</si>
  <si>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</si>
  <si>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</si>
  <si>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</si>
  <si>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</si>
  <si>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</si>
  <si>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</si>
  <si>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</si>
  <si>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</si>
  <si>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</si>
  <si>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</si>
  <si>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</si>
  <si>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</si>
  <si>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</si>
  <si>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</si>
  <si>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</si>
  <si>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</si>
  <si>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</si>
  <si>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</si>
  <si>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</si>
  <si>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</si>
  <si>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</si>
  <si>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</si>
  <si>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</si>
  <si>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</si>
  <si>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</si>
  <si>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</si>
  <si>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</si>
  <si>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</si>
  <si>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</si>
  <si>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</si>
  <si>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</si>
  <si>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</si>
  <si>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</si>
  <si>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</si>
  <si>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</si>
  <si>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</si>
  <si>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</si>
  <si>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</si>
  <si>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</si>
  <si>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</si>
  <si>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</si>
  <si>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</si>
  <si>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</si>
  <si>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</si>
  <si>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</si>
  <si>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</si>
  <si>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</si>
  <si>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</si>
  <si>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</si>
  <si>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</si>
  <si>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</si>
  <si>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</si>
  <si>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</si>
  <si>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</si>
  <si>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</si>
  <si>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</si>
  <si>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</si>
  <si>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</si>
  <si>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</si>
  <si>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</si>
  <si>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</si>
  <si>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</si>
  <si>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</si>
  <si>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</si>
  <si>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</si>
  <si>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</si>
  <si>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</si>
  <si>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</si>
  <si>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</si>
  <si>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</si>
  <si>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</si>
  <si>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</si>
  <si>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</si>
  <si>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</si>
  <si>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</si>
  <si>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</si>
  <si>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</si>
  <si>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</si>
  <si>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</si>
  <si>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</si>
  <si>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</si>
  <si>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</si>
  <si>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</si>
  <si>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</si>
  <si>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</si>
  <si>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</si>
  <si>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</si>
  <si>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</si>
  <si>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</si>
  <si>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</si>
  <si>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</si>
  <si>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</si>
  <si>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</si>
  <si>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</si>
  <si>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</si>
  <si>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</si>
  <si>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</si>
  <si>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</si>
  <si>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</si>
  <si>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</si>
  <si>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</si>
  <si>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</si>
  <si>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</si>
  <si>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</si>
  <si>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</si>
  <si>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</si>
  <si>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</si>
  <si>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</si>
  <si>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</si>
  <si>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</si>
  <si>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</si>
  <si>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</si>
  <si>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</si>
  <si>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</si>
  <si>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</si>
  <si>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</si>
  <si>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</si>
  <si>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</si>
  <si>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</si>
  <si>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</si>
  <si>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</si>
  <si>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</si>
  <si>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</si>
  <si>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</si>
  <si>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</si>
  <si>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</si>
  <si>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</si>
  <si>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</si>
  <si>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</si>
  <si>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</si>
  <si>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</si>
  <si>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</si>
  <si>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</si>
  <si>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</si>
  <si>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</si>
  <si>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</si>
  <si>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</si>
  <si>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</si>
  <si>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</si>
  <si>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</si>
  <si>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</si>
  <si>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</si>
  <si>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</si>
  <si>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</si>
  <si>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</si>
  <si>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</si>
  <si>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</si>
  <si>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</si>
  <si>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</si>
  <si>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</si>
  <si>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</si>
  <si>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</si>
  <si>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</si>
  <si>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</si>
  <si>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</si>
  <si>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</si>
  <si>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</si>
  <si>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</si>
  <si>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</si>
  <si>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</si>
  <si>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</si>
  <si>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</si>
  <si>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</si>
  <si>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</si>
  <si>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</si>
  <si>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</si>
  <si>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</si>
  <si>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</si>
  <si>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</si>
  <si>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</si>
  <si>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</si>
  <si>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</si>
  <si>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</si>
  <si>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</si>
  <si>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</si>
  <si>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</si>
  <si>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</si>
  <si>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</si>
  <si>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</si>
  <si>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</si>
  <si>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</si>
  <si>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</si>
  <si>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</si>
  <si>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</si>
  <si>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</si>
  <si>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</si>
  <si>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</si>
  <si>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</si>
  <si>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</si>
  <si>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</si>
  <si>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</si>
  <si>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</si>
  <si>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</si>
  <si>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</si>
  <si>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</si>
  <si>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</si>
  <si>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</si>
  <si>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</si>
  <si>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</si>
  <si>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</si>
  <si>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</si>
  <si>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</si>
  <si>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</si>
  <si>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</si>
  <si>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</si>
  <si>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</si>
  <si>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</si>
  <si>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</si>
  <si>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</si>
  <si>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</si>
  <si>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</si>
  <si>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</si>
  <si>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</si>
  <si>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</si>
  <si>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</si>
  <si>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</si>
  <si>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</si>
  <si>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</si>
  <si>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</si>
  <si>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</si>
  <si>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</si>
  <si>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</si>
  <si>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</si>
  <si>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</si>
  <si>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</si>
  <si>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</si>
  <si>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</si>
  <si>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</si>
  <si>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</si>
  <si>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</si>
  <si>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</si>
  <si>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</si>
  <si>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</si>
  <si>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</si>
  <si>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</si>
  <si>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</si>
  <si>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</si>
  <si>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</si>
  <si>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</si>
  <si>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</si>
  <si>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</si>
  <si>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</si>
  <si>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</si>
  <si>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</si>
  <si>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</si>
  <si>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</si>
  <si>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</si>
  <si>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</si>
  <si>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</si>
  <si>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</si>
  <si>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</si>
  <si>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</si>
  <si>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</si>
  <si>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</si>
  <si>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</si>
  <si>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</si>
  <si>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</si>
  <si>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</si>
  <si>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</si>
  <si>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</si>
  <si>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</si>
  <si>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</si>
  <si>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</si>
  <si>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</si>
  <si>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</si>
  <si>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</si>
  <si>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</si>
  <si>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</si>
  <si>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</si>
  <si>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</si>
  <si>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</si>
  <si>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</si>
  <si>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</si>
  <si>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</si>
  <si>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</si>
  <si>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</si>
  <si>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</si>
  <si>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</si>
  <si>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</si>
  <si>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</si>
  <si>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</si>
  <si>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</si>
  <si>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</si>
  <si>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</si>
  <si>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</si>
  <si>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</si>
  <si>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</si>
  <si>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</si>
  <si>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</si>
  <si>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</si>
  <si>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</si>
  <si>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</si>
  <si>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</si>
  <si>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</si>
  <si>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</si>
  <si>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</si>
  <si>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</si>
  <si>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</si>
  <si>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</si>
  <si>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</si>
  <si>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</si>
  <si>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</si>
  <si>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</si>
  <si>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</si>
  <si>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</si>
  <si>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</si>
  <si>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</si>
  <si>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</si>
  <si>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</si>
  <si>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</si>
  <si>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</si>
  <si>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</si>
  <si>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</si>
  <si>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</si>
  <si>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</si>
  <si>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</si>
  <si>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</si>
  <si>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</si>
  <si>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</si>
  <si>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</si>
  <si>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</si>
  <si>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</si>
  <si>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</si>
  <si>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</si>
  <si>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</si>
  <si>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</si>
  <si>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</si>
  <si>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</si>
  <si>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</si>
  <si>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</si>
  <si>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</si>
  <si>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</si>
  <si>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</si>
  <si>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</si>
  <si>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</si>
  <si>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</si>
  <si>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</si>
  <si>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</si>
  <si>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</si>
  <si>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</si>
  <si>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</si>
  <si>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</si>
  <si>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</si>
  <si>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</si>
  <si>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</si>
  <si>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</si>
  <si>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</si>
  <si>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</si>
  <si>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</si>
  <si>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</si>
  <si>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</si>
  <si>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</si>
  <si>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</si>
  <si>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</si>
  <si>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</si>
  <si>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</si>
  <si>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</si>
  <si>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</si>
  <si>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</si>
  <si>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</si>
  <si>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</si>
  <si>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</si>
  <si>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</si>
  <si>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</si>
  <si>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</si>
  <si>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</si>
  <si>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</si>
  <si>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</si>
  <si>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</si>
  <si>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</si>
  <si>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</si>
  <si>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</si>
  <si>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</si>
  <si>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</si>
  <si>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</si>
  <si>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</si>
  <si>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</si>
  <si>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</si>
  <si>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</si>
  <si>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</si>
  <si>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</si>
  <si>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</si>
  <si>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</si>
  <si>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</si>
  <si>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</si>
  <si>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</si>
  <si>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</si>
  <si>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</si>
  <si>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</si>
  <si>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</si>
  <si>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</si>
  <si>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</si>
  <si>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</si>
  <si>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</si>
  <si>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</si>
  <si>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</si>
  <si>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</si>
  <si>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</si>
  <si>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</si>
  <si>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</si>
  <si>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</si>
  <si>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</si>
  <si>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</si>
  <si>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</si>
  <si>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</si>
  <si>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</si>
  <si>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</si>
  <si>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</si>
  <si>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</si>
  <si>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</si>
  <si>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</si>
  <si>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</si>
  <si>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</si>
  <si>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</si>
  <si>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</si>
  <si>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</si>
  <si>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</si>
  <si>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</si>
  <si>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</si>
  <si>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</si>
  <si>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</si>
  <si>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</si>
  <si>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</si>
  <si>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</si>
  <si>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</si>
  <si>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</si>
  <si>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</si>
  <si>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</si>
  <si>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</si>
  <si>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</si>
  <si>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</si>
  <si>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</si>
  <si>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</si>
  <si>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</si>
  <si>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</si>
  <si>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</si>
  <si>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</si>
  <si>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</si>
  <si>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</si>
  <si>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</si>
  <si>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</si>
  <si>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</si>
  <si>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</si>
  <si>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</si>
  <si>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</si>
  <si>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</si>
  <si>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</si>
  <si>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</si>
  <si>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</si>
  <si>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</si>
  <si>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</si>
  <si>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</si>
  <si>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</si>
  <si>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</si>
  <si>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</si>
  <si>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</si>
  <si>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</si>
  <si>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</si>
  <si>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</si>
  <si>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</si>
  <si>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</si>
  <si>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</si>
  <si>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</si>
  <si>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</si>
  <si>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</si>
  <si>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</si>
  <si>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</si>
  <si>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</si>
  <si>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</si>
  <si>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</si>
  <si>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</si>
  <si>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</si>
  <si>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</si>
  <si>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</si>
  <si>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</si>
  <si>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</si>
  <si>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</si>
  <si>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</si>
  <si>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</si>
  <si>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</si>
  <si>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</si>
  <si>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</si>
  <si>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</si>
  <si>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</si>
  <si>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</si>
  <si>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</si>
  <si>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</si>
  <si>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</si>
  <si>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</si>
  <si>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</si>
  <si>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</si>
  <si>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</si>
  <si>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</si>
  <si>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</si>
  <si>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</si>
  <si>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</si>
  <si>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</si>
  <si>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</si>
  <si>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</si>
  <si>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</si>
  <si>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</si>
  <si>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</si>
  <si>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</si>
  <si>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</si>
  <si>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</si>
  <si>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</si>
  <si>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</si>
  <si>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</si>
  <si>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</si>
  <si>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</si>
  <si>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</si>
  <si>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</si>
  <si>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</si>
  <si>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</si>
  <si>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</si>
  <si>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</si>
  <si>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</si>
  <si>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</si>
  <si>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</si>
  <si>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</si>
  <si>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</si>
  <si>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</si>
  <si>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</si>
  <si>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</si>
  <si>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</si>
  <si>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</si>
  <si>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</si>
  <si>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</si>
  <si>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</si>
  <si>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</si>
  <si>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</si>
  <si>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</si>
  <si>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</si>
  <si>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</si>
  <si>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</si>
  <si>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</si>
  <si>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</si>
  <si>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</si>
  <si>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</si>
  <si>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</si>
  <si>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</si>
  <si>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</si>
  <si>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</si>
  <si>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</si>
  <si>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</si>
  <si>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</si>
  <si>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</si>
  <si>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</si>
  <si>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</si>
  <si>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</si>
  <si>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</si>
  <si>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</si>
  <si>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</si>
  <si>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</si>
  <si>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</si>
  <si>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</si>
  <si>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</si>
  <si>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</si>
  <si>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</si>
  <si>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</si>
  <si>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</si>
  <si>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</si>
  <si>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</si>
  <si>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</si>
  <si>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</si>
  <si>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</si>
  <si>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</si>
  <si>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</si>
  <si>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</si>
  <si>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</si>
  <si>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</si>
  <si>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</si>
  <si>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</si>
  <si>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</si>
  <si>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</si>
  <si>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</si>
  <si>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</si>
  <si>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</si>
  <si>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</si>
  <si>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</si>
  <si>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</si>
  <si>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</si>
  <si>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</si>
  <si>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</si>
  <si>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</si>
  <si>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</si>
  <si>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</si>
  <si>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</si>
  <si>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</si>
  <si>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</si>
  <si>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</si>
  <si>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</si>
  <si>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</si>
  <si>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</si>
  <si>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</si>
  <si>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</si>
  <si>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</si>
  <si>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</si>
  <si>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</si>
  <si>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</si>
  <si>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</si>
  <si>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</si>
  <si>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</si>
  <si>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</si>
  <si>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</si>
  <si>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</si>
  <si>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</si>
  <si>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</si>
  <si>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</si>
  <si>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</si>
  <si>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</si>
  <si>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</si>
  <si>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</si>
  <si>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</si>
  <si>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</si>
  <si>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</si>
  <si>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</si>
  <si>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</si>
  <si>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</si>
  <si>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</si>
  <si>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</si>
  <si>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</si>
  <si>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</si>
  <si>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</si>
  <si>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</si>
  <si>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</si>
  <si>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</si>
  <si>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</si>
  <si>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</si>
  <si>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</si>
  <si>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</si>
  <si>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</si>
  <si>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</si>
  <si>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</si>
  <si>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</si>
  <si>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</si>
  <si>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</si>
  <si>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</si>
  <si>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</si>
  <si>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</si>
  <si>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</si>
  <si>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</si>
  <si>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</si>
  <si>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</si>
  <si>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</si>
  <si>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</si>
  <si>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</si>
  <si>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</si>
  <si>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</si>
  <si>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</si>
  <si>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</si>
  <si>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</si>
  <si>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</si>
  <si>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</si>
  <si>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</si>
  <si>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</si>
  <si>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</si>
  <si>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</si>
  <si>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</si>
  <si>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</si>
  <si>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</si>
  <si>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</si>
  <si>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</si>
  <si>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</si>
  <si>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</si>
  <si>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</si>
  <si>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</si>
  <si>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</si>
  <si>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</si>
  <si>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</si>
  <si>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</si>
  <si>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</si>
  <si>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</si>
  <si>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</si>
  <si>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</si>
  <si>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</si>
  <si>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</si>
  <si>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</si>
  <si>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</si>
  <si>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</si>
  <si>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</si>
  <si>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</si>
  <si>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</si>
  <si>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</si>
  <si>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</si>
  <si>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</si>
  <si>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</si>
  <si>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</si>
  <si>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</si>
  <si>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</si>
  <si>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</si>
  <si>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</si>
  <si>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</si>
  <si>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</si>
  <si>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</si>
  <si>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</si>
  <si>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</si>
  <si>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</si>
  <si>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</si>
  <si>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</si>
  <si>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</si>
  <si>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</si>
  <si>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</si>
  <si>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</si>
  <si>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</si>
  <si>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</si>
  <si>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</si>
  <si>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</si>
  <si>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</si>
  <si>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</si>
  <si>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</si>
  <si>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</si>
  <si>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</si>
  <si>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</si>
  <si>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</si>
  <si>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</si>
  <si>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</si>
  <si>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</si>
  <si>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</si>
  <si>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</si>
  <si>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</si>
  <si>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</si>
  <si>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</si>
  <si>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</si>
  <si>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</si>
  <si>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</si>
  <si>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</si>
  <si>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</si>
  <si>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</si>
  <si>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</si>
  <si>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</si>
  <si>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</si>
  <si>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</si>
  <si>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</si>
  <si>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</si>
  <si>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</si>
  <si>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</si>
  <si>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</si>
  <si>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</si>
  <si>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</si>
  <si>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</si>
  <si>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</si>
  <si>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</si>
  <si>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</si>
  <si>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</si>
  <si>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</si>
  <si>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</si>
  <si>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</si>
  <si>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</si>
  <si>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</si>
  <si>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</si>
  <si>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</si>
  <si>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</si>
  <si>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</si>
  <si>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</si>
  <si>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</si>
  <si>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</si>
  <si>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</si>
  <si>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</si>
  <si>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</si>
  <si>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</si>
  <si>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</si>
  <si>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</si>
  <si>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</si>
  <si>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</si>
  <si>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</si>
  <si>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</si>
  <si>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</si>
  <si>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</si>
  <si>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</si>
  <si>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</si>
  <si>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</si>
  <si>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</si>
  <si>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</si>
  <si>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</si>
  <si>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</si>
  <si>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</si>
  <si>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</si>
  <si>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</si>
  <si>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</si>
  <si>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</si>
  <si>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</si>
  <si>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</si>
  <si>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</si>
  <si>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</si>
  <si>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</si>
  <si>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</si>
  <si>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</si>
  <si>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</si>
  <si>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</si>
  <si>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</si>
  <si>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</si>
  <si>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</si>
  <si>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</si>
  <si>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</si>
  <si>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</si>
  <si>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</si>
  <si>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</si>
  <si>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</si>
  <si>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</si>
  <si>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</si>
  <si>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</si>
  <si>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</si>
  <si>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</si>
  <si>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</si>
  <si>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</si>
  <si>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</si>
  <si>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</si>
  <si>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</si>
  <si>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</si>
  <si>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</si>
  <si>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</si>
  <si>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</si>
  <si>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</si>
  <si>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</si>
  <si>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</si>
  <si>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</si>
  <si>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</si>
  <si>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</si>
  <si>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</si>
  <si>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</si>
  <si>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</si>
  <si>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</si>
  <si>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</si>
  <si>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</si>
  <si>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</si>
  <si>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</si>
  <si>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</si>
  <si>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</si>
  <si>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</si>
  <si>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</si>
  <si>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</si>
  <si>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</si>
  <si>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</si>
  <si>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</si>
  <si>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</si>
  <si>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</si>
  <si>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</si>
  <si>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</si>
  <si>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</si>
  <si>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</si>
  <si>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</si>
  <si>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</si>
  <si>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</si>
  <si>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</si>
  <si>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</si>
  <si>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</si>
  <si>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</si>
  <si>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</si>
  <si>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</si>
  <si>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</si>
  <si>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</si>
  <si>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</si>
  <si>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</si>
  <si>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</si>
  <si>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</si>
  <si>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</si>
  <si>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</si>
  <si>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</si>
  <si>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</si>
  <si>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</si>
  <si>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</si>
  <si>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</si>
  <si>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</si>
  <si>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</si>
  <si>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</si>
  <si>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</si>
  <si>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</si>
  <si>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</si>
  <si>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</si>
  <si>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</si>
  <si>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</si>
  <si>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</si>
  <si>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</si>
  <si>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</si>
  <si>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</si>
  <si>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</si>
  <si>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</si>
  <si>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</si>
  <si>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</si>
  <si>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</si>
  <si>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</si>
  <si>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</si>
  <si>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</si>
  <si>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</si>
  <si>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</si>
  <si>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</si>
  <si>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</si>
  <si>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</si>
  <si>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</si>
  <si>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</si>
  <si>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</si>
  <si>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</si>
  <si>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</si>
  <si>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</si>
  <si>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</si>
  <si>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</si>
  <si>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</si>
  <si>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</si>
  <si>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</si>
  <si>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</si>
  <si>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</si>
  <si>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</si>
  <si>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</si>
  <si>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</si>
  <si>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</si>
  <si>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</si>
  <si>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</si>
  <si>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</si>
  <si>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</si>
  <si>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</si>
  <si>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</si>
  <si>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</si>
  <si>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</si>
  <si>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</si>
  <si>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</si>
  <si>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</si>
  <si>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</si>
  <si>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</si>
  <si>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</si>
  <si>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</si>
  <si>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</si>
  <si>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</si>
  <si>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</si>
  <si>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</si>
  <si>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</si>
  <si>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</si>
  <si>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</si>
  <si>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</si>
  <si>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</si>
  <si>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</si>
  <si>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</si>
  <si>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</si>
  <si>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</si>
  <si>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</si>
  <si>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</si>
  <si>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</si>
  <si>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</si>
  <si>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</si>
  <si>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</si>
  <si>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</si>
  <si>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</si>
  <si>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</si>
  <si>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</si>
  <si>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</si>
  <si>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</si>
  <si>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</si>
  <si>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</si>
  <si>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</si>
  <si>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</si>
  <si>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</si>
  <si>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</si>
  <si>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</si>
  <si>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</si>
  <si>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</si>
  <si>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</si>
  <si>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</si>
  <si>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</si>
  <si>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</si>
  <si>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</si>
  <si>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</si>
  <si>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</si>
  <si>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</si>
  <si>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</si>
  <si>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</si>
  <si>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</si>
  <si>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</si>
  <si>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</si>
  <si>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</si>
  <si>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</si>
  <si>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</si>
  <si>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</si>
  <si>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</si>
  <si>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</si>
  <si>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</si>
  <si>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</si>
  <si>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</si>
  <si>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</si>
  <si>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</si>
  <si>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</si>
  <si>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</si>
  <si>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</si>
  <si>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</si>
  <si>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</si>
  <si>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</si>
  <si>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</si>
  <si>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</si>
  <si>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</si>
  <si>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</si>
  <si>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</si>
  <si>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2021-25-10000944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</si>
</sst>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96" sqref="F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2790</v>
      </c>
      <c r="D15" s="35"/>
      <c r="E15" s="35"/>
      <c r="F15" s="5"/>
      <c r="G15" s="32" t="s">
        <v>1168</v>
      </c>
      <c r="H15" s="101" t="s">
        <v>516</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516</v>
      </c>
      <c r="J20" s="143" t="s">
        <v>530</v>
      </c>
      <c r="K20" s="144">
        <v>2221854542</v>
      </c>
      <c r="L20" s="145">
        <v>44243</v>
      </c>
      <c r="M20" s="145">
        <v>44561</v>
      </c>
      <c r="N20" s="128">
        <f>+(M20-L20)/30</f>
        <v>10.6</v>
      </c>
      <c r="O20" s="131"/>
      <c r="U20" s="127"/>
      <c r="V20" s="103">
        <f ca="1">NOW()</f>
        <v>44194.787089699072</v>
      </c>
      <c r="W20" s="103">
        <f ca="1">NOW()</f>
        <v>44194.787089699072</v>
      </c>
    </row>
    <row r="21" spans="1:23" ht="30" customHeight="1" outlineLevel="1" x14ac:dyDescent="0.25">
      <c r="A21" s="9"/>
      <c r="B21" s="69"/>
      <c r="C21" s="5"/>
      <c r="D21" s="5"/>
      <c r="E21" s="5"/>
      <c r="F21" s="5"/>
      <c r="G21" s="5"/>
      <c r="H21" s="68"/>
      <c r="I21" s="142" t="s">
        <v>516</v>
      </c>
      <c r="J21" s="143" t="s">
        <v>535</v>
      </c>
      <c r="K21" s="144"/>
      <c r="L21" s="145"/>
      <c r="M21" s="145"/>
      <c r="N21" s="128">
        <f>+(M21-L21)/30</f>
        <v>0</v>
      </c>
      <c r="O21" s="132"/>
    </row>
    <row r="22" spans="1:23" ht="30" customHeight="1" outlineLevel="1" x14ac:dyDescent="0.25">
      <c r="A22" s="9"/>
      <c r="B22" s="69"/>
      <c r="C22" s="5"/>
      <c r="D22" s="5"/>
      <c r="E22" s="5"/>
      <c r="F22" s="5"/>
      <c r="G22" s="5"/>
      <c r="H22" s="68"/>
      <c r="I22" s="142" t="s">
        <v>516</v>
      </c>
      <c r="J22" s="143" t="s">
        <v>534</v>
      </c>
      <c r="K22" s="144"/>
      <c r="L22" s="145"/>
      <c r="M22" s="145"/>
      <c r="N22" s="129">
        <f t="shared" ref="N22:N33" si="0">+(M22-L22)/30</f>
        <v>0</v>
      </c>
      <c r="O22" s="132"/>
    </row>
    <row r="23" spans="1:23" ht="30" customHeight="1" outlineLevel="1" x14ac:dyDescent="0.25">
      <c r="A23" s="9"/>
      <c r="B23" s="99"/>
      <c r="C23" s="21"/>
      <c r="D23" s="21"/>
      <c r="E23" s="21"/>
      <c r="F23" s="5"/>
      <c r="G23" s="5"/>
      <c r="H23" s="68"/>
      <c r="I23" s="142" t="s">
        <v>516</v>
      </c>
      <c r="J23" s="143" t="s">
        <v>543</v>
      </c>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t="s">
        <v>516</v>
      </c>
      <c r="J24" s="143" t="s">
        <v>559</v>
      </c>
      <c r="K24" s="144"/>
      <c r="L24" s="145"/>
      <c r="M24" s="145"/>
      <c r="N24" s="129">
        <f t="shared" si="0"/>
        <v>0</v>
      </c>
      <c r="O24" s="132"/>
    </row>
    <row r="25" spans="1:23" ht="30" customHeight="1" outlineLevel="1" x14ac:dyDescent="0.25">
      <c r="A25" s="9"/>
      <c r="B25" s="99"/>
      <c r="C25" s="21"/>
      <c r="D25" s="21"/>
      <c r="E25" s="21"/>
      <c r="F25" s="5"/>
      <c r="G25" s="5"/>
      <c r="H25" s="68"/>
      <c r="I25" s="142" t="s">
        <v>516</v>
      </c>
      <c r="J25" s="143" t="s">
        <v>615</v>
      </c>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2783</v>
      </c>
      <c r="E50" s="138">
        <v>43450</v>
      </c>
      <c r="F50" s="138">
        <v>43890</v>
      </c>
      <c r="G50" s="153">
        <f>IF(AND(E50&lt;&gt;"",F50&lt;&gt;""),((F50-E50)/30),"")</f>
        <v>14.666666666666666</v>
      </c>
      <c r="H50" s="115" t="s">
        <v>2785</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2784</v>
      </c>
      <c r="E51" s="138">
        <v>43450</v>
      </c>
      <c r="F51" s="138">
        <v>43921</v>
      </c>
      <c r="G51" s="153">
        <f t="shared" ref="G51:G107" si="1">IF(AND(E51&lt;&gt;"",F51&lt;&gt;""),((F51-E51)/30),"")</f>
        <v>15.7</v>
      </c>
      <c r="H51" s="115" t="s">
        <v>2785</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2786</v>
      </c>
      <c r="E65" s="138">
        <v>42675</v>
      </c>
      <c r="F65" s="138">
        <v>43312</v>
      </c>
      <c r="G65" s="153">
        <f t="shared" si="1"/>
        <v>21.233333333333334</v>
      </c>
      <c r="H65" s="115" t="s">
        <v>2787</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2788</v>
      </c>
      <c r="E80" s="138">
        <v>43483</v>
      </c>
      <c r="F80" s="138">
        <v>43814</v>
      </c>
      <c r="G80" s="153">
        <f t="shared" si="1"/>
        <v>11.033333333333333</v>
      </c>
      <c r="H80" s="115" t="s">
        <v>2789</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66655636.259999998</v>
      </c>
      <c r="F185" s="90"/>
      <c r="G185" s="91"/>
      <c r="H185" s="86"/>
      <c r="I185" s="88" t="s">
        <v>2627</v>
      </c>
      <c r="J185" s="159">
        <f>+SUM(M179:M183)</f>
        <v>0.02</v>
      </c>
      <c r="K185" s="203" t="s">
        <v>2628</v>
      </c>
      <c r="L185" s="203"/>
      <c r="M185" s="92">
        <f>+J185*(SUM(K20:K35))</f>
        <v>44437090.840000004</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2020-12-29T23:53:38Z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