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<sst xmlns="http://schemas.openxmlformats.org/spreadsheetml/2006/main" count="3586" uniqueCount="2728">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</sst>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1" zoomScale="70" zoomScaleNormal="70" zoomScaleSheetLayoutView="40" zoomScalePageLayoutView="40" workbookViewId="0">
      <selection activeCell="L21" sqref="L21:XFD2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228" t="s">
        <v>2640</v>
      </c>
      <c r="M2" s="228"/>
      <c r="N2" s="233" t="s">
        <v>2641</v>
      </c>
      <c r="O2" s="234"/>
    </row>
    <row r="3" spans="1:20" ht="33" customHeight="1" x14ac:dyDescent="0.3">
      <c r="A3" s="9"/>
      <c r="B3" s="8"/>
      <c r="C3" s="209"/>
      <c r="D3" s="210"/>
      <c r="E3" s="210"/>
      <c r="F3" s="210"/>
      <c r="G3" s="210"/>
      <c r="H3" s="210"/>
      <c r="I3" s="210"/>
      <c r="J3" s="210"/>
      <c r="K3" s="210"/>
      <c r="L3" s="235" t="s">
        <v>1</v>
      </c>
      <c r="M3" s="235"/>
      <c r="N3" s="235" t="s">
        <v>2642</v>
      </c>
      <c r="O3" s="237"/>
    </row>
    <row r="4" spans="1:20" ht="24.75" customHeight="1" thickBot="1" x14ac:dyDescent="0.35">
      <c r="A4" s="10"/>
      <c r="B4" s="12"/>
      <c r="C4" s="211"/>
      <c r="D4" s="212"/>
      <c r="E4" s="212"/>
      <c r="F4" s="212"/>
      <c r="G4" s="212"/>
      <c r="H4" s="212"/>
      <c r="I4" s="212"/>
      <c r="J4" s="212"/>
      <c r="K4" s="212"/>
      <c r="L4" s="238" t="s">
        <v>0</v>
      </c>
      <c r="M4" s="238"/>
      <c r="N4" s="238"/>
      <c r="O4" s="23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3" t="s">
        <v>2638</v>
      </c>
      <c r="B6" s="194"/>
      <c r="C6" s="194"/>
      <c r="D6" s="194"/>
      <c r="E6" s="194"/>
      <c r="F6" s="194"/>
      <c r="G6" s="194"/>
      <c r="H6" s="194"/>
      <c r="I6" s="194"/>
      <c r="J6" s="194"/>
      <c r="K6" s="194"/>
      <c r="L6" s="194"/>
      <c r="M6" s="194"/>
      <c r="N6" s="194"/>
      <c r="O6" s="195"/>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229" t="str">
        <f>HYPERLINK("#MI_Oferente_Singular!A114","CAPACIDAD RESIDUAL")</f>
        <v>CAPACIDAD RESIDUAL</v>
      </c>
      <c r="F8" s="230"/>
      <c r="G8" s="231"/>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229" t="str">
        <f>HYPERLINK("#MI_Oferente_Singular!A162","TALENTO HUMANO")</f>
        <v>TALENTO HUMANO</v>
      </c>
      <c r="F9" s="230"/>
      <c r="G9" s="231"/>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229" t="str">
        <f>HYPERLINK("#MI_Oferente_Singular!F162","INFRAESTRUCTURA")</f>
        <v>INFRAESTRUCTURA</v>
      </c>
      <c r="F10" s="230"/>
      <c r="G10" s="231"/>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213" t="s">
        <v>8</v>
      </c>
      <c r="M15" s="213"/>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3" t="s">
        <v>21</v>
      </c>
      <c r="B17" s="194"/>
      <c r="C17" s="194"/>
      <c r="D17" s="194"/>
      <c r="E17" s="194"/>
      <c r="F17" s="194"/>
      <c r="G17" s="194"/>
      <c r="H17" s="193" t="s">
        <v>12</v>
      </c>
      <c r="I17" s="194"/>
      <c r="J17" s="194"/>
      <c r="K17" s="194"/>
      <c r="L17" s="194"/>
      <c r="M17" s="194"/>
      <c r="N17" s="194"/>
      <c r="O17" s="195"/>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2"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232"/>
      <c r="I20" s="136" t="s">
        <v>986</v>
      </c>
      <c r="J20" s="137" t="s">
        <v>1006</v>
      </c>
      <c r="K20" s="138">
        <v>1013636288</v>
      </c>
      <c r="L20" s="139"/>
      <c r="M20" s="139">
        <v>44561</v>
      </c>
      <c r="N20" s="123">
        <f>+(M20-L20)/30</f>
        <v>1485.3666666666666</v>
      </c>
      <c r="O20" s="126"/>
      <c r="U20" s="122"/>
      <c r="V20" s="102">
        <f ca="1">NOW()</f>
        <v>44193.442584143515</v>
      </c>
      <c r="W20" s="102">
        <f ca="1">NOW()</f>
        <v>44193.442584143515</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7"/>
      <c r="I37" s="118"/>
      <c r="J37" s="118"/>
      <c r="K37" s="118"/>
      <c r="L37" s="118"/>
      <c r="M37" s="118"/>
      <c r="N37" s="118"/>
      <c r="O37" s="119"/>
    </row>
    <row r="38" spans="1:16" ht="21" customHeight="1" x14ac:dyDescent="0.3">
      <c r="A38" s="9"/>
      <c r="B38" s="227" t="str">
        <f>VLOOKUP(B20,EAS!A2:B1439,2,0)</f>
        <v>FUNDACION ESPECIALIZADA PARA LA INFANCIA, NIÑEZ, JUVENTUD Y FAMILIA</v>
      </c>
      <c r="C38" s="227"/>
      <c r="D38" s="227"/>
      <c r="E38" s="227"/>
      <c r="F38" s="227"/>
      <c r="G38" s="5"/>
      <c r="H38" s="120"/>
      <c r="I38" s="236" t="s">
        <v>7</v>
      </c>
      <c r="J38" s="236"/>
      <c r="K38" s="236"/>
      <c r="L38" s="236"/>
      <c r="M38" s="236"/>
      <c r="N38" s="236"/>
      <c r="O38" s="121"/>
    </row>
    <row r="39" spans="1:16" ht="42.9" customHeight="1" thickBot="1" x14ac:dyDescent="0.35">
      <c r="A39" s="10"/>
      <c r="B39" s="11"/>
      <c r="C39" s="11"/>
      <c r="D39" s="11"/>
      <c r="E39" s="11"/>
      <c r="F39" s="11"/>
      <c r="G39" s="11"/>
      <c r="H39" s="10"/>
      <c r="I39" s="222" t="s">
        <v>2726</v>
      </c>
      <c r="J39" s="222"/>
      <c r="K39" s="222"/>
      <c r="L39" s="222"/>
      <c r="M39" s="222"/>
      <c r="N39" s="222"/>
      <c r="O39" s="12"/>
    </row>
    <row r="40" spans="1:16" ht="15" thickBot="1" x14ac:dyDescent="0.35"/>
    <row r="41" spans="1:16" s="19" customFormat="1" ht="31.5" customHeight="1" thickBot="1" x14ac:dyDescent="0.35">
      <c r="A41" s="193" t="s">
        <v>3</v>
      </c>
      <c r="B41" s="194"/>
      <c r="C41" s="194"/>
      <c r="D41" s="194"/>
      <c r="E41" s="194"/>
      <c r="F41" s="194"/>
      <c r="G41" s="194"/>
      <c r="H41" s="194"/>
      <c r="I41" s="194"/>
      <c r="J41" s="194"/>
      <c r="K41" s="194"/>
      <c r="L41" s="194"/>
      <c r="M41" s="194"/>
      <c r="N41" s="194"/>
      <c r="O41" s="195"/>
      <c r="P41" s="74"/>
    </row>
    <row r="42" spans="1:16" ht="8.25" customHeight="1" thickBot="1" x14ac:dyDescent="0.35"/>
    <row r="43" spans="1:16" s="19" customFormat="1" ht="31.5" customHeight="1" thickBot="1" x14ac:dyDescent="0.35">
      <c r="A43" s="171" t="s">
        <v>4</v>
      </c>
      <c r="B43" s="172"/>
      <c r="C43" s="172"/>
      <c r="D43" s="172"/>
      <c r="E43" s="172"/>
      <c r="F43" s="172"/>
      <c r="G43" s="172"/>
      <c r="H43" s="172"/>
      <c r="I43" s="172"/>
      <c r="J43" s="172"/>
      <c r="K43" s="172"/>
      <c r="L43" s="172"/>
      <c r="M43" s="172"/>
      <c r="N43" s="172"/>
      <c r="O43" s="173"/>
      <c r="P43" s="74"/>
    </row>
    <row r="44" spans="1:16" ht="15" customHeight="1" x14ac:dyDescent="0.3">
      <c r="A44" s="174" t="s">
        <v>2655</v>
      </c>
      <c r="B44" s="175"/>
      <c r="C44" s="175"/>
      <c r="D44" s="175"/>
      <c r="E44" s="175"/>
      <c r="F44" s="175"/>
      <c r="G44" s="175"/>
      <c r="H44" s="175"/>
      <c r="I44" s="175"/>
      <c r="J44" s="175"/>
      <c r="K44" s="175"/>
      <c r="L44" s="175"/>
      <c r="M44" s="175"/>
      <c r="N44" s="175"/>
      <c r="O44" s="176"/>
    </row>
    <row r="45" spans="1:16" x14ac:dyDescent="0.3">
      <c r="A45" s="177"/>
      <c r="B45" s="178"/>
      <c r="C45" s="178"/>
      <c r="D45" s="178"/>
      <c r="E45" s="178"/>
      <c r="F45" s="178"/>
      <c r="G45" s="178"/>
      <c r="H45" s="178"/>
      <c r="I45" s="178"/>
      <c r="J45" s="178"/>
      <c r="K45" s="178"/>
      <c r="L45" s="178"/>
      <c r="M45" s="178"/>
      <c r="N45" s="178"/>
      <c r="O45" s="179"/>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171" t="s">
        <v>2633</v>
      </c>
      <c r="B109" s="172"/>
      <c r="C109" s="172"/>
      <c r="D109" s="172"/>
      <c r="E109" s="172"/>
      <c r="F109" s="172"/>
      <c r="G109" s="172"/>
      <c r="H109" s="172"/>
      <c r="I109" s="172"/>
      <c r="J109" s="172"/>
      <c r="K109" s="172"/>
      <c r="L109" s="172"/>
      <c r="M109" s="172"/>
      <c r="N109" s="172"/>
      <c r="O109" s="173"/>
      <c r="P109" s="74"/>
    </row>
    <row r="110" spans="1:16" ht="15" customHeight="1" x14ac:dyDescent="0.3">
      <c r="A110" s="174" t="s">
        <v>2656</v>
      </c>
      <c r="B110" s="175"/>
      <c r="C110" s="175"/>
      <c r="D110" s="175"/>
      <c r="E110" s="175"/>
      <c r="F110" s="175"/>
      <c r="G110" s="175"/>
      <c r="H110" s="175"/>
      <c r="I110" s="175"/>
      <c r="J110" s="175"/>
      <c r="K110" s="175"/>
      <c r="L110" s="175"/>
      <c r="M110" s="175"/>
      <c r="N110" s="175"/>
      <c r="O110" s="176"/>
    </row>
    <row r="111" spans="1:16" ht="15" thickBot="1" x14ac:dyDescent="0.35">
      <c r="A111" s="177"/>
      <c r="B111" s="178"/>
      <c r="C111" s="178"/>
      <c r="D111" s="178"/>
      <c r="E111" s="178"/>
      <c r="F111" s="178"/>
      <c r="G111" s="178"/>
      <c r="H111" s="178"/>
      <c r="I111" s="178"/>
      <c r="J111" s="178"/>
      <c r="K111" s="178"/>
      <c r="L111" s="178"/>
      <c r="M111" s="178"/>
      <c r="N111" s="178"/>
      <c r="O111" s="179"/>
    </row>
    <row r="112" spans="1:16" s="1" customFormat="1" ht="26.25" customHeight="1" thickBot="1" x14ac:dyDescent="0.35">
      <c r="I112" s="185" t="s">
        <v>9</v>
      </c>
      <c r="J112" s="18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93" t="s">
        <v>13</v>
      </c>
      <c r="B162" s="194"/>
      <c r="C162" s="194"/>
      <c r="D162" s="194"/>
      <c r="E162" s="195"/>
      <c r="F162" s="194" t="s">
        <v>15</v>
      </c>
      <c r="G162" s="194"/>
      <c r="H162" s="194"/>
      <c r="I162" s="193" t="s">
        <v>16</v>
      </c>
      <c r="J162" s="194"/>
      <c r="K162" s="194"/>
      <c r="L162" s="194"/>
      <c r="M162" s="194"/>
      <c r="N162" s="194"/>
      <c r="O162" s="195"/>
      <c r="P162" s="74"/>
    </row>
    <row r="163" spans="1:28" ht="51.75" customHeight="1" x14ac:dyDescent="0.3">
      <c r="A163" s="196" t="s">
        <v>2660</v>
      </c>
      <c r="B163" s="197"/>
      <c r="C163" s="197"/>
      <c r="D163" s="197"/>
      <c r="E163" s="198"/>
      <c r="F163" s="199" t="s">
        <v>2661</v>
      </c>
      <c r="G163" s="199"/>
      <c r="H163" s="199"/>
      <c r="I163" s="196" t="s">
        <v>2630</v>
      </c>
      <c r="J163" s="197"/>
      <c r="K163" s="197"/>
      <c r="L163" s="197"/>
      <c r="M163" s="197"/>
      <c r="N163" s="197"/>
      <c r="O163" s="198"/>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200" t="s">
        <v>2614</v>
      </c>
      <c r="C165" s="200"/>
      <c r="D165" s="200"/>
      <c r="E165" s="8"/>
      <c r="F165" s="5"/>
      <c r="G165" s="201" t="s">
        <v>2614</v>
      </c>
      <c r="H165" s="201"/>
      <c r="I165" s="202" t="s">
        <v>1164</v>
      </c>
      <c r="J165" s="203"/>
      <c r="K165" s="203"/>
      <c r="L165" s="203"/>
      <c r="M165" s="203"/>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04" t="s">
        <v>2643</v>
      </c>
      <c r="J167" s="205"/>
      <c r="K167" s="205"/>
      <c r="L167" s="205"/>
      <c r="M167" s="205"/>
      <c r="N167" s="205"/>
      <c r="O167" s="206"/>
      <c r="U167" s="51"/>
    </row>
    <row r="168" spans="1:28" x14ac:dyDescent="0.3">
      <c r="A168" s="9"/>
      <c r="B168" s="223" t="s">
        <v>2658</v>
      </c>
      <c r="C168" s="223"/>
      <c r="D168" s="223"/>
      <c r="E168" s="8"/>
      <c r="F168" s="5"/>
      <c r="H168" s="79" t="s">
        <v>2657</v>
      </c>
      <c r="I168" s="204"/>
      <c r="J168" s="205"/>
      <c r="K168" s="205"/>
      <c r="L168" s="205"/>
      <c r="M168" s="205"/>
      <c r="N168" s="205"/>
      <c r="O168" s="206"/>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3" t="s">
        <v>2668</v>
      </c>
      <c r="B172" s="194"/>
      <c r="C172" s="194"/>
      <c r="D172" s="194"/>
      <c r="E172" s="194"/>
      <c r="F172" s="194"/>
      <c r="G172" s="194"/>
      <c r="H172" s="194"/>
      <c r="I172" s="194"/>
      <c r="J172" s="194"/>
      <c r="K172" s="194"/>
      <c r="L172" s="194"/>
      <c r="M172" s="194"/>
      <c r="N172" s="194"/>
      <c r="O172" s="195"/>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4" t="s">
        <v>2669</v>
      </c>
      <c r="C176" s="214"/>
      <c r="D176" s="214"/>
      <c r="E176" s="214"/>
      <c r="F176" s="214"/>
      <c r="G176" s="214"/>
      <c r="H176" s="20"/>
      <c r="I176" s="167" t="s">
        <v>2675</v>
      </c>
      <c r="J176" s="168"/>
      <c r="K176" s="168"/>
      <c r="L176" s="168"/>
      <c r="M176" s="16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15" t="s">
        <v>17</v>
      </c>
      <c r="C177" s="216"/>
      <c r="D177" s="217"/>
      <c r="E177" s="167" t="s">
        <v>2615</v>
      </c>
      <c r="F177" s="168"/>
      <c r="G177" s="221"/>
      <c r="H177" s="5"/>
      <c r="I177" s="215" t="s">
        <v>17</v>
      </c>
      <c r="J177" s="216"/>
      <c r="K177" s="216"/>
      <c r="L177" s="217"/>
      <c r="M177" s="169" t="s">
        <v>2672</v>
      </c>
      <c r="O177" s="8"/>
      <c r="Q177" s="19"/>
      <c r="R177" s="19"/>
      <c r="S177" s="19"/>
      <c r="T177" s="19"/>
      <c r="U177" s="19"/>
      <c r="V177" s="19"/>
      <c r="W177" s="19"/>
      <c r="X177" s="19"/>
      <c r="Y177" s="19"/>
      <c r="Z177" s="19"/>
      <c r="AA177" s="19"/>
      <c r="AB177" s="19"/>
    </row>
    <row r="178" spans="1:28" ht="23.4" x14ac:dyDescent="0.3">
      <c r="A178" s="9"/>
      <c r="B178" s="218"/>
      <c r="C178" s="219"/>
      <c r="D178" s="220"/>
      <c r="E178" s="154"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1"/>
      <c r="Z178" s="152" t="str">
        <f>IF(Y178&gt;0,SUM(E180+Y178),"")</f>
        <v/>
      </c>
      <c r="AA178" s="19"/>
      <c r="AB178" s="19"/>
    </row>
    <row r="179" spans="1:28" ht="23.4" x14ac:dyDescent="0.3">
      <c r="A179" s="9"/>
      <c r="B179" s="180" t="s">
        <v>2669</v>
      </c>
      <c r="C179" s="180"/>
      <c r="D179" s="180"/>
      <c r="E179" s="158">
        <v>0.02</v>
      </c>
      <c r="F179" s="157">
        <v>0</v>
      </c>
      <c r="G179" s="152" t="str">
        <f>IF(F179&gt;0,SUM(E179+F179),"")</f>
        <v/>
      </c>
      <c r="H179" s="5"/>
      <c r="I179" s="180" t="s">
        <v>2671</v>
      </c>
      <c r="J179" s="180"/>
      <c r="K179" s="180"/>
      <c r="L179" s="180"/>
      <c r="M179" s="159">
        <v>0.03</v>
      </c>
      <c r="O179" s="8"/>
      <c r="Q179" s="19"/>
      <c r="R179" s="146">
        <f>IF(M179&gt;0,SUM(L179+M179),"")</f>
        <v>0.03</v>
      </c>
      <c r="T179" s="19"/>
      <c r="U179" s="226" t="s">
        <v>1166</v>
      </c>
      <c r="V179" s="226"/>
      <c r="W179" s="226"/>
      <c r="X179" s="24">
        <v>0.02</v>
      </c>
      <c r="Y179" s="151"/>
      <c r="Z179" s="152" t="str">
        <f>IF(Y179&gt;0,SUM(E181+Y179),"")</f>
        <v/>
      </c>
      <c r="AA179" s="19"/>
      <c r="AB179" s="19"/>
    </row>
    <row r="180" spans="1:28" ht="23.4" hidden="1" x14ac:dyDescent="0.3">
      <c r="A180" s="9"/>
      <c r="B180" s="166"/>
      <c r="C180" s="166"/>
      <c r="D180" s="166"/>
      <c r="E180" s="156"/>
      <c r="H180" s="5"/>
      <c r="I180" s="166"/>
      <c r="J180" s="166"/>
      <c r="K180" s="166"/>
      <c r="L180" s="166"/>
      <c r="M180" s="5"/>
      <c r="O180" s="8"/>
      <c r="Q180" s="19"/>
      <c r="R180" s="146" t="str">
        <f>IF(S180&gt;0,SUM(L180+S180),"")</f>
        <v/>
      </c>
      <c r="S180" s="151"/>
      <c r="T180" s="19"/>
      <c r="U180" s="226" t="s">
        <v>1167</v>
      </c>
      <c r="V180" s="226"/>
      <c r="W180" s="226"/>
      <c r="X180" s="24">
        <v>0.03</v>
      </c>
      <c r="Y180" s="151"/>
      <c r="Z180" s="152" t="str">
        <f>IF(Y180&gt;0,SUM(E182+Y180),"")</f>
        <v/>
      </c>
      <c r="AA180" s="19"/>
      <c r="AB180" s="19"/>
    </row>
    <row r="181" spans="1:28" ht="23.4" hidden="1" x14ac:dyDescent="0.3">
      <c r="A181" s="9"/>
      <c r="B181" s="166"/>
      <c r="C181" s="166"/>
      <c r="D181" s="166"/>
      <c r="E181" s="156"/>
      <c r="H181" s="5"/>
      <c r="I181" s="166"/>
      <c r="J181" s="166"/>
      <c r="K181" s="166"/>
      <c r="L181" s="166"/>
      <c r="M181" s="5"/>
      <c r="O181" s="8"/>
      <c r="Q181" s="19"/>
      <c r="R181" s="146" t="str">
        <f>IF(S181&gt;0,SUM(L181+S181),"")</f>
        <v/>
      </c>
      <c r="S181" s="151"/>
      <c r="T181" s="19"/>
      <c r="U181" s="19"/>
      <c r="V181" s="19"/>
      <c r="W181" s="19"/>
      <c r="X181" s="19"/>
      <c r="Y181" s="19"/>
      <c r="Z181" s="19"/>
      <c r="AA181" s="19"/>
      <c r="AB181" s="19"/>
    </row>
    <row r="182" spans="1:28" ht="23.4" hidden="1" x14ac:dyDescent="0.3">
      <c r="A182" s="9"/>
      <c r="B182" s="166"/>
      <c r="C182" s="166"/>
      <c r="D182" s="166"/>
      <c r="E182" s="156"/>
      <c r="H182" s="5"/>
      <c r="I182" s="166"/>
      <c r="J182" s="166"/>
      <c r="K182" s="166"/>
      <c r="L182" s="166"/>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66"/>
      <c r="J183" s="166"/>
      <c r="K183" s="166"/>
      <c r="L183" s="166"/>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225" t="s">
        <v>2628</v>
      </c>
      <c r="L185" s="225"/>
      <c r="M185" s="92">
        <f>+J185*(SUM(K20:K35))</f>
        <v>30409088.640000001</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93" t="s">
        <v>18</v>
      </c>
      <c r="B188" s="194"/>
      <c r="C188" s="194"/>
      <c r="D188" s="194"/>
      <c r="E188" s="194"/>
      <c r="F188" s="194"/>
      <c r="G188" s="194"/>
      <c r="H188" s="194"/>
      <c r="I188" s="194"/>
      <c r="J188" s="194"/>
      <c r="K188" s="194"/>
      <c r="L188" s="194"/>
      <c r="M188" s="194"/>
      <c r="N188" s="194"/>
      <c r="O188" s="195"/>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184" t="s">
        <v>2636</v>
      </c>
      <c r="C192" s="184"/>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3" t="s">
        <v>29</v>
      </c>
      <c r="B197" s="194"/>
      <c r="C197" s="194"/>
      <c r="D197" s="194"/>
      <c r="E197" s="194"/>
      <c r="F197" s="194"/>
      <c r="G197" s="194"/>
      <c r="H197" s="194"/>
      <c r="I197" s="194"/>
      <c r="J197" s="194"/>
      <c r="K197" s="194"/>
      <c r="L197" s="194"/>
      <c r="M197" s="194"/>
      <c r="N197" s="194"/>
      <c r="O197" s="195"/>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224" t="s">
        <v>2659</v>
      </c>
      <c r="C199" s="224"/>
      <c r="D199" s="224"/>
      <c r="E199" s="224"/>
      <c r="F199" s="224"/>
      <c r="G199" s="224"/>
      <c r="H199" s="224"/>
      <c r="I199" s="224"/>
      <c r="J199" s="224"/>
      <c r="K199" s="224"/>
      <c r="L199" s="224"/>
      <c r="M199" s="224"/>
      <c r="N199" s="224"/>
      <c r="O199" s="8"/>
    </row>
    <row r="200" spans="1:18" x14ac:dyDescent="0.3">
      <c r="A200" s="9"/>
      <c r="B200" s="181"/>
      <c r="C200" s="181"/>
      <c r="D200" s="181"/>
      <c r="E200" s="181"/>
      <c r="F200" s="181"/>
      <c r="G200" s="181"/>
      <c r="H200" s="181"/>
      <c r="I200" s="181"/>
      <c r="J200" s="181"/>
      <c r="K200" s="181"/>
      <c r="L200" s="181"/>
      <c r="M200" s="181"/>
      <c r="N200" s="181"/>
      <c r="O200" s="8"/>
    </row>
    <row r="201" spans="1:18" x14ac:dyDescent="0.3">
      <c r="A201" s="9"/>
      <c r="B201" s="182" t="s">
        <v>2648</v>
      </c>
      <c r="C201" s="183"/>
      <c r="D201" s="183"/>
      <c r="E201" s="183"/>
      <c r="F201" s="183"/>
      <c r="G201" s="183"/>
      <c r="H201" s="183"/>
      <c r="I201" s="183"/>
      <c r="J201" s="183"/>
      <c r="K201" s="183"/>
      <c r="L201" s="183"/>
      <c r="M201" s="183"/>
      <c r="N201" s="18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terms/"/>
    <ds:schemaRef ds:uri="4fb10211-09fb-4e80-9f0b-184718d5d98c"/>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2020-12-28T15:37:34Z</cp:lastPrinted>
  <dcterms:created xsi:type="dcterms:W3CDTF">2020-10-14T21:57:42Z</dcterms:created>
  <dcterms:modified xsi:type="dcterms:W3CDTF">2020-12-28T15:37:42Z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