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<sst xmlns="http://schemas.openxmlformats.org/spreadsheetml/2006/main" count="3056" uniqueCount="2684">
  <si>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</si>
  <si>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</si>
  <si>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</si>
  <si>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</si>
  <si>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</si>
  <si>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</si>
  <si>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</si>
  <si>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</si>
  <si>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</si>
  <si>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</si>
  <si>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</si>
  <si>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</si>
  <si>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</si>
  <si>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</si>
  <si>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</si>
  <si>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</si>
  <si>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</si>
  <si>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</si>
  <si>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</si>
  <si>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</si>
  <si>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</si>
  <si>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</si>
  <si>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</si>
  <si>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</si>
  <si>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</si>
  <si>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</si>
  <si>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</si>
  <si>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</si>
  <si>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</si>
  <si>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</si>
  <si>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</si>
  <si>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</si>
  <si>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</si>
  <si>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</si>
  <si>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</si>
  <si>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</si>
  <si>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</si>
  <si>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</si>
  <si>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</si>
  <si>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</si>
  <si>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</si>
  <si>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</si>
  <si>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</si>
  <si>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</si>
  <si>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</si>
  <si>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</si>
  <si>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</si>
  <si>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</si>
  <si>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</si>
  <si>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</si>
  <si>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</si>
  <si>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</si>
  <si>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</si>
  <si>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</si>
  <si>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</si>
  <si>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</si>
  <si>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</si>
  <si>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</si>
  <si>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</si>
  <si>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</si>
  <si>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</si>
  <si>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</si>
  <si>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</si>
  <si>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</si>
  <si>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</si>
  <si>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</si>
  <si>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</si>
  <si>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</si>
  <si>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</si>
  <si>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</si>
  <si>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</si>
  <si>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</si>
  <si>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</si>
  <si>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</si>
  <si>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</si>
  <si>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</si>
  <si>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</si>
  <si>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</si>
  <si>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</si>
  <si>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</si>
  <si>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</si>
  <si>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</si>
  <si>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</si>
  <si>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</si>
  <si>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</si>
  <si>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</si>
  <si>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</si>
  <si>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</si>
  <si>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</si>
  <si>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</si>
  <si>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</si>
  <si>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</si>
  <si>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</si>
  <si>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</si>
  <si>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</si>
  <si>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</si>
  <si>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</si>
  <si>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</si>
  <si>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</si>
  <si>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</si>
  <si>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</si>
  <si>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</si>
  <si>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</si>
  <si>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</si>
  <si>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</si>
  <si>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</si>
  <si>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</si>
  <si>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</si>
  <si>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</si>
  <si>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</si>
  <si>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</si>
  <si>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</si>
  <si>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</si>
  <si>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</si>
  <si>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</si>
  <si>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</si>
  <si>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</si>
  <si>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</si>
  <si>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</si>
  <si>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</si>
  <si>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</si>
  <si>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</si>
  <si>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</si>
  <si>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</si>
  <si>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</si>
  <si>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</si>
  <si>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</si>
  <si>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</si>
  <si>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</si>
  <si>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</si>
  <si>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</si>
  <si>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</si>
  <si>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</si>
  <si>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</si>
  <si>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</si>
  <si>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</si>
  <si>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</si>
  <si>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</si>
  <si>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</si>
  <si>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</si>
  <si>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</si>
  <si>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</si>
  <si>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</si>
  <si>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</si>
  <si>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</si>
  <si>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</si>
  <si>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</si>
  <si>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</si>
  <si>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</si>
  <si>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</si>
  <si>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</si>
  <si>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</si>
  <si>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</si>
  <si>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</si>
  <si>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</si>
  <si>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</si>
  <si>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</si>
  <si>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</si>
  <si>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</si>
  <si>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</si>
  <si>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</si>
  <si>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</si>
  <si>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</si>
  <si>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</si>
  <si>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</si>
  <si>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</si>
  <si>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</si>
  <si>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</si>
  <si>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</si>
  <si>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</si>
  <si>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</si>
  <si>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</si>
  <si>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</si>
  <si>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</si>
  <si>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</si>
  <si>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</si>
  <si>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</si>
  <si>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</si>
  <si>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</si>
  <si>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</si>
  <si>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</si>
  <si>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</si>
  <si>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</si>
  <si>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</si>
  <si>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</si>
  <si>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</si>
  <si>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</si>
  <si>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</si>
  <si>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</si>
  <si>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</si>
  <si>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</si>
  <si>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</si>
  <si>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</si>
  <si>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</si>
  <si>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</si>
  <si>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</si>
  <si>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</si>
  <si>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</si>
  <si>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</si>
  <si>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</si>
  <si>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</si>
  <si>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</si>
  <si>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</si>
  <si>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</si>
  <si>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</si>
  <si>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</si>
  <si>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</si>
  <si>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</si>
  <si>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</si>
  <si>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</si>
  <si>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</si>
  <si>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</si>
  <si>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</si>
  <si>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</si>
  <si>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</si>
  <si>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</si>
  <si>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</si>
  <si>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</si>
  <si>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</si>
  <si>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</si>
  <si>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</si>
  <si>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</si>
  <si>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</si>
  <si>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</si>
  <si>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</si>
  <si>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</si>
  <si>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</si>
  <si>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</si>
  <si>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</si>
  <si>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</si>
  <si>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</si>
  <si>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</si>
  <si>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</si>
  <si>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</si>
  <si>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</si>
  <si>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</si>
  <si>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</si>
  <si>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</si>
  <si>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</si>
  <si>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</si>
  <si>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</si>
  <si>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</si>
  <si>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</si>
  <si>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</si>
  <si>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</si>
  <si>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</si>
  <si>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</si>
  <si>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</si>
  <si>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</si>
  <si>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</si>
  <si>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</si>
  <si>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</si>
  <si>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</si>
  <si>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</si>
  <si>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</si>
  <si>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</si>
  <si>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</si>
  <si>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</si>
  <si>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</si>
  <si>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</si>
  <si>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</si>
  <si>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</si>
  <si>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</si>
  <si>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</si>
  <si>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</si>
  <si>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</si>
  <si>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</si>
  <si>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</si>
  <si>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</si>
  <si>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</si>
  <si>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</si>
  <si>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</si>
  <si>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</si>
  <si>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</si>
  <si>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</si>
  <si>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</si>
  <si>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</si>
  <si>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</si>
  <si>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</si>
  <si>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</si>
  <si>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</si>
  <si>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</si>
  <si>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</si>
  <si>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</si>
  <si>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</si>
  <si>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</si>
  <si>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</si>
  <si>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</si>
  <si>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</si>
  <si>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</si>
  <si>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</si>
  <si>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</si>
  <si>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</si>
  <si>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</si>
  <si>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</si>
  <si>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</si>
  <si>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</si>
  <si>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</si>
  <si>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</si>
  <si>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</si>
  <si>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</si>
  <si>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</si>
  <si>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</si>
  <si>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</si>
  <si>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</si>
  <si>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</si>
  <si>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</si>
  <si>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</si>
  <si>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</si>
  <si>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</si>
  <si>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</si>
  <si>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</si>
  <si>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</si>
  <si>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</si>
  <si>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</si>
  <si>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</si>
  <si>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</si>
  <si>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</si>
  <si>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</si>
  <si>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</si>
  <si>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</si>
  <si>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</si>
  <si>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</si>
  <si>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</si>
  <si>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</si>
  <si>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</si>
  <si>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</si>
  <si>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</si>
  <si>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</si>
  <si>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</si>
  <si>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</si>
  <si>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</si>
  <si>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</si>
  <si>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</si>
  <si>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</si>
  <si>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</si>
  <si>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</si>
  <si>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</si>
  <si>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</si>
  <si>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</si>
  <si>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</si>
  <si>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</si>
  <si>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</si>
  <si>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</si>
  <si>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</si>
  <si>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</si>
  <si>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</si>
  <si>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</si>
  <si>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</si>
  <si>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</si>
  <si>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</si>
  <si>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</si>
  <si>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</si>
  <si>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</si>
  <si>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</si>
  <si>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</si>
  <si>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</si>
  <si>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</si>
  <si>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</si>
  <si>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</si>
  <si>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</si>
  <si>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</si>
  <si>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</si>
  <si>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</si>
  <si>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</si>
  <si>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</si>
  <si>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</si>
  <si>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</si>
  <si>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</si>
  <si>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</si>
  <si>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</si>
  <si>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</si>
  <si>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</si>
  <si>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</si>
  <si>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</si>
  <si>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</si>
  <si>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</si>
  <si>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</si>
  <si>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</si>
  <si>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</si>
  <si>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</si>
  <si>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</si>
  <si>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</si>
  <si>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</si>
  <si>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</si>
  <si>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</si>
  <si>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</si>
  <si>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</si>
  <si>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</si>
  <si>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</si>
  <si>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</si>
  <si>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</si>
  <si>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</si>
  <si>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</si>
  <si>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</si>
  <si>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</si>
  <si>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</si>
  <si>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</si>
  <si>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</si>
  <si>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</si>
  <si>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</si>
  <si>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</si>
  <si>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</si>
  <si>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</si>
  <si>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</si>
  <si>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</si>
  <si>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</si>
  <si>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</si>
  <si>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</si>
  <si>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</si>
  <si>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</si>
  <si>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</si>
  <si>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</si>
  <si>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</si>
  <si>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</si>
  <si>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</si>
  <si>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</si>
  <si>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</si>
  <si>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</si>
  <si>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</si>
  <si>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</si>
  <si>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</si>
  <si>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</si>
  <si>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</si>
  <si>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</si>
  <si>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</si>
  <si>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</si>
  <si>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</si>
  <si>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</si>
  <si>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</si>
  <si>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</si>
  <si>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</si>
  <si>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</si>
  <si>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</si>
  <si>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</si>
  <si>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</si>
  <si>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</si>
  <si>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</si>
  <si>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</si>
  <si>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</si>
  <si>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</si>
  <si>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</si>
  <si>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</si>
  <si>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</si>
  <si>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</si>
  <si>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</si>
  <si>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</si>
  <si>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</si>
  <si>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</si>
  <si>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</si>
  <si>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</si>
  <si>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</si>
  <si>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</si>
  <si>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</si>
  <si>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</si>
  <si>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</si>
  <si>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</si>
  <si>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</si>
  <si>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</si>
  <si>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</si>
  <si>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</si>
  <si>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</si>
  <si>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</si>
  <si>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</si>
  <si>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</si>
  <si>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</si>
  <si>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</si>
  <si>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</si>
  <si>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</si>
  <si>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</si>
  <si>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</si>
  <si>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</si>
  <si>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</si>
  <si>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</si>
  <si>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</si>
  <si>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</si>
  <si>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</si>
  <si>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</si>
  <si>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</si>
  <si>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</si>
  <si>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</si>
  <si>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</si>
  <si>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</si>
  <si>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</si>
  <si>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</si>
  <si>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</si>
  <si>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</si>
  <si>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</si>
  <si>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</si>
  <si>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</si>
  <si>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</si>
  <si>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</si>
  <si>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</si>
  <si>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</si>
  <si>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</si>
  <si>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</si>
  <si>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</si>
  <si>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</si>
  <si>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</si>
  <si>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</si>
  <si>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</si>
  <si>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</si>
  <si>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</si>
  <si>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</si>
  <si>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</si>
  <si>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</si>
  <si>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</si>
  <si>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</si>
  <si>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</si>
  <si>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</si>
  <si>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</si>
  <si>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</si>
  <si>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</si>
  <si>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</si>
  <si>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</si>
  <si>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</si>
  <si>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</si>
  <si>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</si>
  <si>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</si>
  <si>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</si>
  <si>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</si>
  <si>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</si>
  <si>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</si>
  <si>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</si>
  <si>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</si>
  <si>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</si>
  <si>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</si>
  <si>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</si>
  <si>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</si>
  <si>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</si>
  <si>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</si>
  <si>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</si>
  <si>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</si>
  <si>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</si>
  <si>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</si>
  <si>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</si>
  <si>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</si>
  <si>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</si>
  <si>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</si>
  <si>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</si>
  <si>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</si>
  <si>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</si>
  <si>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</si>
  <si>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</si>
  <si>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</si>
  <si>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</si>
  <si>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</si>
  <si>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</si>
  <si>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</si>
  <si>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</si>
  <si>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</si>
  <si>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</si>
  <si>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</si>
  <si>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</si>
  <si>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</si>
  <si>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</si>
  <si>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</si>
  <si>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</si>
  <si>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</si>
  <si>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</si>
  <si>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</si>
  <si>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</si>
  <si>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</si>
  <si>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</si>
  <si>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</si>
  <si>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</si>
  <si>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</si>
  <si>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</si>
  <si>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</si>
  <si>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</si>
  <si>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</si>
  <si>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</si>
  <si>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</si>
  <si>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</si>
  <si>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</si>
  <si>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</si>
  <si>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</si>
  <si>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</si>
  <si>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</si>
  <si>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</si>
  <si>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</si>
  <si>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</si>
  <si>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</si>
  <si>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</si>
  <si>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</si>
  <si>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</si>
  <si>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</si>
  <si>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</si>
  <si>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</si>
  <si>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</si>
  <si>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</si>
  <si>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</si>
  <si>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</si>
  <si>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</si>
  <si>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</si>
  <si>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</si>
  <si>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</si>
  <si>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</si>
  <si>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</si>
  <si>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</si>
  <si>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</si>
  <si>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</si>
  <si>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</si>
  <si>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</si>
  <si>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</si>
  <si>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</si>
  <si>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</si>
  <si>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</si>
  <si>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</si>
  <si>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</si>
  <si>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</si>
  <si>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</si>
  <si>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</si>
  <si>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</si>
  <si>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</si>
  <si>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</si>
  <si>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</si>
  <si>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</si>
  <si>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</si>
  <si>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</si>
  <si>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</si>
  <si>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</si>
  <si>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</si>
  <si>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</si>
  <si>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</si>
  <si>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</si>
  <si>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</si>
  <si>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</si>
  <si>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</si>
  <si>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</si>
  <si>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</si>
  <si>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</si>
  <si>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</si>
  <si>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</si>
  <si>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</si>
  <si>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</si>
  <si>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</si>
  <si>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</si>
  <si>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</si>
  <si>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</si>
  <si>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</si>
  <si>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</si>
  <si>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</si>
  <si>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</si>
  <si>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</si>
  <si>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</si>
  <si>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</si>
  <si>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</si>
  <si>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</si>
  <si>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</si>
  <si>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</si>
  <si>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</si>
  <si>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</si>
  <si>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</si>
  <si>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</si>
  <si>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</si>
  <si>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</si>
  <si>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</si>
  <si>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</si>
  <si>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</si>
  <si>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</si>
  <si>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</si>
  <si>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</si>
  <si>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</si>
  <si>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</si>
  <si>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</si>
  <si>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</si>
  <si>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</si>
  <si>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</si>
  <si>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</si>
  <si>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</si>
  <si>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</si>
  <si>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</si>
  <si>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</si>
  <si>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</si>
  <si>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</si>
  <si>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</si>
  <si>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</si>
  <si>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</si>
  <si>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</si>
  <si>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</si>
  <si>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</si>
  <si>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</si>
  <si>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</si>
  <si>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</si>
  <si>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</si>
  <si>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</si>
  <si>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</si>
  <si>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</si>
  <si>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</si>
  <si>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</si>
  <si>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</si>
  <si>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</si>
  <si>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</si>
  <si>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</si>
  <si>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</si>
  <si>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</si>
  <si>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</si>
  <si>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</si>
  <si>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</si>
  <si>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</si>
  <si>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</si>
  <si>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</si>
  <si>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</si>
  <si>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</si>
  <si>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</si>
  <si>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</si>
  <si>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</si>
  <si>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</si>
  <si>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</si>
  <si>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</si>
  <si>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</si>
  <si>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</si>
  <si>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</si>
  <si>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</si>
  <si>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</si>
  <si>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</si>
  <si>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</si>
  <si>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</si>
  <si>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</si>
  <si>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</si>
  <si>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</si>
  <si>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</si>
  <si>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</si>
  <si>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</si>
  <si>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</si>
  <si>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</si>
  <si>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</si>
  <si>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</si>
  <si>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</si>
  <si>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</si>
  <si>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</si>
  <si>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</si>
  <si>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</si>
  <si>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</si>
  <si>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</si>
  <si>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</si>
  <si>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</si>
  <si>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</si>
  <si>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</si>
  <si>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</si>
  <si>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</si>
  <si>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</si>
  <si>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</si>
  <si>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</si>
  <si>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</si>
  <si>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</si>
  <si>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</si>
  <si>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</si>
  <si>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</si>
  <si>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</si>
  <si>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</si>
  <si>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</si>
  <si>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</si>
  <si>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</si>
  <si>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</si>
  <si>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</si>
  <si>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</si>
  <si>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</si>
  <si>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</si>
  <si>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</si>
  <si>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</si>
  <si>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</si>
  <si>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</si>
  <si>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</si>
  <si>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</si>
  <si>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</si>
  <si>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</si>
  <si>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</si>
  <si>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</si>
  <si>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</si>
  <si>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</si>
  <si>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</si>
  <si>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</si>
  <si>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</si>
  <si>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</si>
  <si>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</si>
  <si>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</si>
  <si>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</si>
  <si>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</si>
  <si>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</si>
  <si>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</si>
  <si>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</si>
  <si>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</si>
  <si>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</si>
  <si>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</si>
  <si>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</si>
  <si>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</si>
  <si>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</si>
  <si>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</si>
  <si>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</si>
  <si>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</si>
  <si>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</si>
  <si>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</si>
  <si>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</si>
  <si>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</si>
  <si>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</si>
  <si>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</si>
  <si>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</si>
  <si>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</si>
  <si>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</si>
  <si>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</si>
  <si>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</si>
  <si>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</si>
  <si>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</si>
  <si>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</si>
  <si>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</si>
  <si>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</si>
  <si>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</si>
  <si>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</si>
  <si>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</si>
  <si>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</si>
  <si>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</si>
  <si>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</si>
  <si>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</si>
  <si>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</si>
  <si>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</si>
  <si>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</si>
  <si>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</si>
  <si>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</si>
  <si>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</si>
  <si>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</si>
  <si>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</si>
  <si>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</si>
  <si>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</si>
  <si>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</si>
  <si>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</si>
  <si>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</si>
  <si>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</si>
  <si>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</si>
  <si>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</si>
  <si>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</si>
  <si>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</si>
  <si>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</si>
  <si>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</si>
  <si>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</si>
  <si>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</si>
  <si>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</si>
  <si>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</si>
  <si>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</si>
  <si>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</si>
  <si>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</si>
  <si>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</si>
  <si>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</si>
  <si>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</si>
  <si>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</si>
  <si>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</si>
  <si>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</si>
  <si>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</si>
  <si>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</si>
  <si>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</si>
  <si>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</si>
  <si>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</si>
  <si>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</si>
  <si>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</si>
  <si>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</si>
  <si>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</si>
  <si>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</si>
  <si>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</si>
  <si>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</si>
  <si>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</si>
  <si>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</si>
  <si>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</si>
  <si>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</si>
  <si>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</si>
  <si>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</si>
  <si>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</si>
  <si>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</si>
  <si>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</si>
  <si>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</si>
  <si>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</si>
  <si>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</si>
  <si>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</si>
  <si>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</si>
  <si>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</si>
  <si>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</si>
  <si>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</si>
  <si>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</si>
  <si>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</si>
  <si>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</si>
  <si>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</si>
  <si>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</si>
  <si>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</si>
  <si>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</si>
  <si>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</si>
  <si>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</si>
  <si>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</si>
  <si>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</si>
  <si>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</si>
  <si>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</si>
  <si>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</si>
  <si>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</si>
  <si>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</si>
  <si>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</si>
  <si>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</si>
  <si>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</si>
  <si>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</si>
  <si>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</si>
  <si>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</si>
  <si>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</si>
  <si>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</si>
  <si>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</si>
  <si>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</si>
  <si>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</si>
  <si>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</si>
  <si>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</si>
  <si>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</si>
  <si>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</si>
  <si>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</si>
  <si>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</si>
  <si>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</si>
  <si>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</si>
  <si>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</si>
  <si>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</si>
  <si>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</si>
  <si>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</si>
  <si>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</si>
  <si>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</si>
  <si>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</si>
  <si>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</si>
  <si>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</si>
  <si>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</si>
  <si>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</si>
  <si>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</si>
  <si>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</si>
  <si>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</si>
  <si>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</si>
  <si>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</si>
  <si>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</si>
  <si>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</si>
  <si>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</si>
  <si>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</si>
  <si>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</si>
  <si>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</si>
  <si>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</si>
  <si>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</si>
  <si>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</si>
  <si>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</si>
  <si>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</si>
  <si>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</si>
  <si>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</si>
  <si>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</si>
  <si>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</si>
  <si>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</si>
  <si>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</si>
  <si>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</si>
  <si>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</si>
  <si>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</si>
  <si>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</si>
  <si>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</si>
  <si>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</si>
  <si>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</si>
  <si>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</si>
  <si>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</si>
  <si>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</si>
  <si>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</si>
  <si>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</si>
  <si>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</si>
  <si>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</si>
  <si>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</si>
  <si>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</si>
  <si>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</si>
  <si>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</si>
  <si>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</si>
  <si>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</si>
  <si>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</si>
  <si>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</si>
  <si>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</si>
  <si>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</si>
  <si>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</si>
  <si>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</si>
  <si>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</si>
  <si>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</si>
  <si>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</si>
  <si>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</si>
  <si>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</si>
  <si>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</si>
  <si>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</si>
  <si>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</si>
  <si>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</si>
  <si>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</si>
  <si>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</si>
  <si>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</si>
  <si>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</si>
  <si>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</si>
  <si>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</si>
  <si>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</si>
  <si>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</si>
  <si>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</si>
  <si>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</si>
  <si>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</si>
  <si>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</si>
  <si>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</si>
  <si>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</si>
  <si>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</si>
  <si>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</si>
  <si>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</si>
  <si>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</si>
  <si>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</si>
  <si>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</si>
  <si>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</si>
  <si>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</si>
  <si>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</si>
  <si>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</si>
  <si>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</si>
  <si>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</si>
  <si>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</si>
  <si>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</si>
  <si>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</si>
  <si>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</si>
  <si>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</si>
  <si>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</si>
  <si>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</si>
  <si>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</si>
  <si>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</si>
  <si>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</si>
  <si>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</si>
  <si>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</si>
  <si>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</si>
  <si>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</si>
  <si>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</si>
  <si>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</si>
  <si>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</si>
  <si>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</si>
  <si>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</si>
  <si>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</si>
  <si>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</si>
  <si>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</si>
  <si>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</si>
  <si>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</si>
  <si>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</si>
  <si>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</si>
  <si>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</si>
  <si>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</si>
  <si>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</si>
  <si>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</si>
  <si>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</si>
  <si>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</si>
  <si>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</si>
  <si>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</si>
  <si>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</si>
  <si>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</si>
  <si>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</si>
  <si>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</si>
  <si>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</si>
  <si>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</si>
  <si>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</si>
  <si>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</si>
  <si>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</si>
  <si>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</si>
  <si>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</si>
  <si>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</si>
  <si>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</si>
  <si>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</si>
  <si>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</si>
  <si>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</si>
  <si>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</si>
  <si>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</si>
  <si>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</si>
  <si>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</si>
  <si>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</si>
  <si>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</si>
  <si>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</si>
  <si>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</si>
  <si>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</si>
  <si>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</si>
  <si>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</si>
  <si>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</si>
  <si>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</si>
  <si>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</si>
  <si>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</si>
  <si>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</si>
  <si>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</si>
  <si>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</si>
  <si>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</si>
  <si>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</si>
  <si>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</si>
  <si>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</si>
  <si>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</si>
  <si>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</si>
  <si>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</si>
  <si>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</si>
  <si>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</si>
  <si>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</si>
  <si>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</si>
  <si>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</si>
  <si>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</si>
  <si>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</si>
  <si>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</si>
  <si>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</si>
  <si>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</si>
  <si>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</si>
  <si>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</si>
  <si>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</si>
  <si>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</si>
  <si>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</si>
  <si>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</si>
  <si>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</si>
  <si>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</si>
  <si>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</si>
  <si>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</si>
  <si>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</si>
  <si>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</si>
  <si>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</si>
  <si>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</si>
  <si>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</si>
  <si>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</si>
  <si>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</si>
  <si>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</si>
  <si>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</si>
  <si>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</si>
  <si>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</si>
  <si>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</si>
  <si>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</si>
  <si>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</si>
  <si>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</si>
  <si>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</si>
  <si>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</si>
  <si>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</si>
  <si>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</si>
  <si>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</si>
  <si>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</si>
  <si>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</si>
  <si>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</si>
  <si>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</si>
  <si>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</si>
  <si>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</si>
  <si>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</si>
  <si>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</si>
  <si>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</si>
  <si>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</si>
  <si>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</si>
  <si>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</si>
  <si>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</si>
  <si>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</si>
  <si>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</si>
  <si>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</si>
  <si>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</si>
  <si>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</si>
  <si>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</si>
  <si>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</si>
  <si>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</si>
  <si>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</si>
  <si>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</si>
  <si>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</si>
  <si>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</si>
  <si>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</si>
  <si>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</si>
  <si>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</si>
  <si>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</si>
  <si>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</si>
  <si>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</si>
  <si>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</si>
  <si>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</si>
  <si>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</si>
  <si>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</si>
  <si>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</si>
  <si>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</si>
  <si>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</si>
  <si>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</si>
  <si>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</si>
  <si>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</si>
  <si>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</si>
  <si>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</si>
  <si>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</si>
  <si>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</si>
  <si>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</si>
  <si>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</si>
  <si>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</si>
  <si>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</si>
  <si>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</si>
  <si>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</si>
  <si>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</si>
  <si>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</si>
  <si>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</si>
  <si>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</si>
  <si>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</si>
  <si>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</si>
  <si>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</si>
  <si>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</si>
  <si>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</si>
  <si>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</si>
  <si>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</si>
  <si>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</si>
  <si>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</si>
  <si>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</si>
  <si>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</si>
  <si>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</si>
  <si>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</si>
  <si>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</si>
  <si>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</si>
  <si>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</si>
  <si>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</si>
  <si>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</si>
  <si>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</si>
  <si>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</si>
  <si>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</si>
  <si>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</si>
  <si>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</si>
  <si>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</si>
  <si>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</si>
  <si>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</si>
  <si>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</si>
  <si>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</si>
  <si>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</si>
  <si>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</si>
  <si>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</si>
  <si>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</si>
  <si>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</si>
  <si>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</si>
  <si>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</si>
  <si>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</si>
  <si>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</si>
  <si>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</si>
  <si>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</si>
  <si>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</si>
  <si>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</si>
  <si>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</si>
  <si>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</si>
  <si>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</si>
  <si>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</si>
  <si>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</si>
  <si>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</si>
  <si>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</si>
  <si>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</si>
  <si>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</si>
  <si>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</si>
  <si>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</si>
  <si>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</si>
  <si>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</si>
  <si>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</si>
  <si>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</si>
  <si>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</si>
  <si>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</si>
  <si>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</si>
  <si>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</si>
  <si>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</si>
  <si>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</si>
  <si>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</si>
  <si>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</si>
  <si>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</si>
  <si>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</si>
  <si>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</si>
  <si>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</si>
  <si>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</si>
  <si>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</si>
  <si>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</si>
  <si>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</si>
  <si>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</si>
  <si>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</si>
  <si>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</si>
  <si>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</si>
  <si>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</si>
  <si>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</si>
  <si>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</si>
  <si>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</si>
  <si>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</si>
  <si>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</si>
  <si>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</si>
  <si>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</si>
  <si>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</si>
  <si>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</si>
  <si>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</si>
  <si>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</si>
  <si>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</si>
  <si>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</si>
  <si>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</si>
  <si>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</si>
  <si>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</si>
  <si>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</si>
  <si>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</si>
  <si>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</si>
  <si>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</si>
  <si>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</si>
  <si>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</si>
  <si>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</si>
  <si>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</si>
  <si>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</si>
  <si>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</si>
  <si>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</si>
  <si>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</si>
  <si>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</si>
  <si>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</si>
  <si>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</si>
  <si>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</si>
  <si>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</si>
  <si>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</si>
  <si>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</si>
  <si>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</si>
  <si>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</si>
  <si>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</si>
  <si>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</si>
  <si>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</si>
  <si>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</si>
  <si>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</si>
  <si>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</si>
  <si>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</si>
  <si>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</si>
  <si>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</si>
  <si>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</si>
  <si>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</si>
  <si>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</si>
  <si>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</si>
  <si>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</si>
  <si>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</si>
  <si>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</si>
  <si>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</si>
  <si>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</si>
  <si>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</si>
  <si>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</si>
  <si>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</si>
  <si>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</si>
  <si>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</si>
  <si>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</si>
  <si>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</si>
  <si>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</si>
  <si>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</si>
  <si>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</si>
  <si>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</si>
  <si>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</si>
  <si>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</si>
  <si>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</si>
  <si>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</si>
  <si>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</si>
  <si>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</si>
  <si>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</si>
  <si>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</si>
  <si>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</si>
  <si>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</si>
  <si>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</si>
  <si>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</si>
  <si>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</si>
  <si>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</si>
  <si>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</si>
  <si>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</si>
  <si>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</si>
  <si>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</si>
  <si>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</si>
  <si>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</si>
  <si>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</si>
  <si>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</si>
  <si>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</si>
  <si>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</si>
  <si>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</si>
  <si>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</si>
  <si>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</si>
  <si>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</si>
  <si>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</si>
  <si>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</si>
  <si>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</si>
  <si>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</si>
  <si>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</si>
  <si>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</si>
  <si>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</si>
  <si>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</si>
  <si>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</si>
  <si>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</si>
  <si>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</si>
  <si>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</si>
  <si>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</si>
  <si>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</si>
  <si>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</si>
  <si>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</si>
  <si>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</si>
  <si>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</si>
  <si>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</si>
  <si>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</si>
  <si>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</si>
  <si>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</si>
  <si>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</si>
  <si>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</si>
  <si>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</si>
  <si>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</si>
  <si>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</si>
  <si>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</si>
  <si>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</si>
  <si>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</si>
  <si>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</si>
  <si>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</si>
  <si>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</si>
  <si>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</si>
  <si>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</si>
  <si>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</si>
  <si>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</si>
  <si>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</si>
  <si>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</si>
  <si>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</si>
  <si>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</si>
  <si>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</si>
  <si>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</si>
  <si>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</si>
  <si>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</si>
  <si>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</si>
  <si>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</si>
  <si>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</si>
  <si>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</si>
  <si>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</si>
  <si>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</si>
  <si>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</si>
  <si>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</si>
  <si>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</si>
  <si>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</si>
  <si>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</si>
  <si>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</si>
  <si>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</si>
  <si>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</si>
  <si>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</si>
  <si>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</si>
  <si>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</si>
  <si>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</si>
  <si>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</si>
  <si>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</si>
  <si>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</si>
  <si>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</si>
  <si>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</si>
  <si>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</si>
  <si>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</si>
  <si>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</si>
  <si>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</si>
  <si>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</si>
  <si>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</si>
  <si>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</si>
  <si>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</si>
  <si>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</si>
  <si>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</si>
  <si>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</si>
  <si>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</si>
  <si>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</si>
  <si>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</si>
  <si>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</si>
  <si>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</si>
  <si>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</si>
  <si>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</si>
  <si>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</si>
  <si>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</si>
  <si>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</si>
  <si>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</si>
  <si>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</si>
  <si>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</si>
  <si>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</si>
  <si>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</si>
  <si>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</si>
  <si>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</si>
  <si>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</si>
  <si>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</si>
  <si>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</si>
  <si>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</si>
  <si>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</si>
  <si>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</si>
  <si>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</si>
  <si>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</si>
  <si>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</si>
  <si>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</si>
  <si>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</si>
  <si>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</si>
  <si>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</si>
  <si>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</si>
  <si>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</si>
  <si>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</si>
  <si>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</si>
  <si>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</si>
  <si>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</si>
  <si>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</si>
  <si>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</si>
  <si>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</si>
  <si>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</si>
  <si>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</si>
  <si>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</si>
  <si>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</si>
  <si>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</si>
  <si>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</si>
  <si>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</si>
  <si>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</si>
  <si>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</si>
  <si>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</si>
  <si>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</si>
  <si>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</si>
  <si>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</si>
  <si>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</si>
  <si>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</si>
  <si>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</si>
  <si>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</si>
  <si>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</si>
  <si>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</si>
  <si>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</si>
  <si>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</si>
  <si>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</si>
  <si>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</si>
  <si>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</si>
  <si>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</si>
  <si>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</si>
  <si>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</si>
  <si>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</si>
  <si>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</si>
  <si>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</si>
  <si>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</si>
  <si>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</si>
  <si>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</si>
  <si>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</si>
  <si>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</si>
  <si>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</si>
  <si>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</si>
  <si>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</si>
  <si>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</si>
  <si>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</si>
  <si>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</si>
  <si>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</si>
  <si>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</si>
  <si>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</si>
  <si>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</si>
  <si>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</si>
  <si>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</si>
  <si>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</si>
  <si>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</si>
  <si>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</si>
  <si>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</si>
  <si>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</si>
  <si>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</si>
  <si>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</si>
  <si>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</si>
  <si>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</si>
  <si>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</si>
  <si>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</si>
  <si>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</si>
  <si>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</si>
  <si>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</si>
  <si>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</si>
  <si>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</si>
  <si>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</si>
  <si>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</si>
  <si>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</si>
  <si>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</si>
  <si>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</si>
  <si>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</si>
  <si>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</si>
  <si>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</si>
  <si>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</si>
  <si>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</si>
  <si>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</si>
  <si>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</si>
  <si>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</si>
  <si>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</si>
  <si>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</si>
  <si>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</si>
  <si>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</si>
  <si>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</si>
  <si>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</si>
  <si>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</si>
  <si>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</si>
  <si>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</si>
  <si>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</si>
  <si>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</si>
  <si>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</si>
  <si>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</si>
  <si>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</si>
  <si>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</si>
  <si>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</si>
  <si>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</si>
  <si>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</si>
  <si>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</si>
  <si>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</si>
  <si>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</si>
  <si>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</si>
  <si>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</si>
  <si>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</si>
  <si>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</si>
  <si>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</si>
  <si>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</si>
  <si>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</si>
  <si>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</si>
  <si>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</si>
  <si>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</si>
  <si>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</si>
  <si>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</si>
  <si>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</si>
  <si>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</si>
  <si>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</si>
  <si>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</si>
  <si>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</si>
  <si>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</si>
  <si>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</si>
  <si>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</si>
  <si>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</si>
  <si>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</si>
  <si>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</si>
  <si>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</si>
  <si>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</si>
  <si>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</si>
  <si>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</si>
  <si>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</si>
  <si>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</si>
  <si>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</si>
  <si>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</si>
  <si>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</si>
  <si>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</si>
  <si>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</si>
  <si>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</si>
  <si>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</si>
  <si>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</si>
  <si>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</si>
  <si>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</si>
  <si>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</si>
  <si>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</si>
  <si>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</si>
  <si>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</si>
  <si>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</si>
  <si>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</si>
  <si>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</si>
  <si>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</si>
  <si>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</si>
  <si>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</si>
  <si>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</si>
  <si>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</si>
  <si>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</si>
  <si>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</si>
  <si>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</si>
  <si>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</si>
  <si>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</si>
  <si>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</si>
  <si>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</si>
  <si>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</si>
  <si>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</si>
  <si>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</si>
  <si>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</si>
  <si>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</si>
  <si>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</si>
  <si>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</si>
  <si>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</si>
  <si>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</si>
  <si>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</si>
  <si>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</si>
  <si>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</si>
  <si>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</si>
  <si>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</si>
  <si>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</si>
  <si>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</si>
  <si>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</si>
  <si>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</si>
  <si>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</si>
  <si>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</si>
  <si>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</si>
  <si>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</si>
  <si>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</si>
  <si>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</si>
  <si>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</si>
  <si>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</si>
  <si>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</si>
  <si>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</si>
  <si>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</si>
  <si>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</si>
  <si>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</si>
  <si>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</si>
  <si>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</si>
  <si>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</si>
  <si>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</si>
  <si>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</si>
  <si>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</si>
  <si>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</si>
  <si>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</si>
  <si>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</si>
  <si>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</si>
  <si>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</si>
  <si>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</si>
  <si>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</si>
  <si>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</si>
  <si>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</si>
  <si>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</si>
  <si>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</si>
  <si>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</si>
  <si>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</si>
  <si>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</si>
  <si>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</si>
  <si>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</si>
  <si>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</si>
  <si>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</si>
  <si>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</si>
  <si>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</si>
  <si>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</si>
  <si>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</si>
  <si>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</si>
  <si>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</si>
  <si>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</si>
  <si>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</si>
  <si>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</si>
  <si>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</si>
  <si>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</si>
  <si>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</si>
  <si>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</si>
  <si>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</si>
  <si>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</si>
  <si>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</si>
  <si>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</si>
  <si>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</si>
  <si>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</si>
  <si>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</si>
  <si>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</si>
  <si>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</si>
  <si>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</si>
  <si>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</si>
  <si>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</si>
  <si>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</si>
  <si>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</si>
  <si>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</si>
  <si>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</si>
  <si>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</si>
  <si>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</si>
  <si>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</si>
  <si>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</si>
  <si>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</si>
  <si>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</si>
  <si>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</si>
  <si>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</si>
  <si>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</si>
  <si>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</si>
  <si>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</si>
  <si>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</si>
  <si>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</si>
  <si>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</si>
  <si>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</si>
  <si>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</si>
  <si>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</si>
  <si>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</si>
  <si>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</si>
  <si>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</si>
  <si>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</si>
  <si>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</si>
  <si>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</si>
  <si>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</si>
  <si>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</si>
  <si>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</si>
  <si>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</si>
  <si>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</si>
  <si>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</si>
  <si>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</si>
  <si>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</si>
  <si>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</si>
  <si>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</si>
  <si>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</si>
  <si>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</si>
  <si>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</si>
  <si>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</si>
  <si>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</si>
  <si>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</si>
  <si>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</si>
  <si>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</si>
  <si>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</si>
  <si>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</si>
  <si>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</si>
  <si>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</si>
  <si>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</si>
  <si>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</si>
  <si>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</si>
  <si>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</si>
  <si>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</si>
  <si>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</si>
  <si>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</si>
  <si>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</si>
  <si>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</si>
  <si>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</si>
  <si>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</si>
  <si>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</si>
  <si>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</si>
  <si>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</si>
  <si>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</si>
  <si>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</si>
  <si>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</si>
  <si>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</si>
  <si>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</si>
  <si>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</si>
  <si>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</si>
  <si>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</si>
  <si>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</si>
  <si>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</si>
  <si>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</si>
  <si>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</si>
  <si>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</si>
  <si>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</si>
  <si>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</si>
  <si>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</si>
  <si>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</si>
  <si>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</si>
  <si>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</si>
  <si>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</si>
  <si>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</si>
  <si>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</si>
  <si>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</si>
  <si>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</si>
  <si>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</si>
  <si>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</si>
  <si>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</si>
  <si>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</si>
  <si>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</si>
  <si>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</si>
  <si>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</si>
  <si>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</si>
  <si>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</si>
  <si>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</si>
  <si>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</si>
  <si>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</si>
  <si>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</si>
  <si>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</si>
  <si>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</si>
  <si>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</si>
  <si>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</si>
  <si>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</si>
  <si>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</si>
  <si>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</si>
  <si>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</si>
  <si>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</si>
  <si>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</si>
  <si>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</si>
  <si>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</si>
  <si>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</si>
  <si>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</si>
  <si>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</si>
  <si>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</si>
  <si>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</si>
  <si>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</si>
  <si>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</si>
  <si>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</si>
  <si>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</si>
  <si>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</si>
  <si>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</si>
  <si>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</si>
  <si>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</si>
  <si>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</si>
  <si>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</si>
  <si>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</si>
  <si>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</si>
  <si>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</si>
  <si>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</si>
  <si>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</si>
  <si>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</si>
  <si>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</si>
  <si>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</si>
  <si>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</si>
  <si>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</si>
  <si>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</si>
  <si>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</si>
  <si>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</si>
  <si>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</si>
  <si>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</si>
  <si>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</si>
  <si>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</si>
  <si>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</si>
  <si>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</si>
  <si>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</si>
  <si>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</si>
  <si>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</si>
  <si>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</si>
  <si>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</si>
  <si>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</si>
  <si>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</si>
  <si>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</si>
  <si>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</si>
  <si>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</si>
  <si>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</si>
  <si>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</si>
  <si>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</si>
  <si>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</si>
  <si>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</si>
  <si>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</si>
  <si>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</si>
  <si>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</si>
  <si>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</si>
  <si>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</si>
  <si>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</si>
  <si>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</si>
  <si>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</si>
  <si>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</si>
  <si>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</si>
  <si>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</si>
  <si>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</si>
  <si>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</si>
  <si>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</si>
  <si>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</si>
  <si>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</si>
  <si>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</si>
  <si>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</si>
  <si>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</si>
  <si>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</si>
  <si>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</si>
  <si>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</si>
  <si>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</si>
  <si>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</si>
  <si>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</si>
  <si>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</si>
  <si>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</si>
  <si>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</si>
  <si>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</si>
  <si>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</si>
  <si>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</si>
  <si>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</si>
  <si>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</si>
  <si>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</si>
  <si>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</si>
  <si>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</si>
  <si>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</si>
  <si>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</si>
  <si>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</si>
  <si>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</si>
  <si>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</si>
  <si>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</si>
  <si>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</si>
  <si>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</si>
  <si>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</si>
  <si>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</si>
  <si>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</si>
  <si>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</si>
  <si>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</si>
  <si>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</si>
  <si>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</si>
  <si>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</si>
  <si>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</si>
  <si>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</si>
  <si>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</si>
  <si>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</si>
  <si>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</si>
  <si>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</si>
  <si>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</si>
  <si>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</si>
  <si>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</si>
  <si>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</si>
  <si>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</si>
  <si>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</si>
  <si>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</si>
  <si>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</si>
  <si>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</si>
  <si>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</si>
  <si>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</si>
  <si>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</si>
  <si>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</si>
  <si>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</si>
  <si>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</si>
  <si>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</si>
  <si>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</si>
  <si>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</si>
  <si>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</si>
  <si>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</si>
  <si>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</si>
  <si>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</si>
  <si>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</si>
  <si>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</si>
  <si>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</si>
  <si>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</si>
  <si>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</si>
  <si>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</si>
  <si>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</si>
  <si>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</si>
  <si>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</si>
  <si>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</si>
  <si>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</si>
  <si>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</si>
  <si>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</si>
  <si>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</si>
  <si>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</si>
  <si>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</si>
  <si>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</si>
  <si>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</si>
  <si>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</si>
  <si>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</si>
  <si>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</si>
  <si>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</si>
  <si>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</si>
  <si>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</si>
  <si>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</si>
  <si>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</si>
  <si>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</si>
  <si>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</si>
  <si>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</si>
  <si>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</si>
  <si>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</si>
  <si>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</si>
  <si>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</si>
  <si>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</si>
  <si>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</si>
  <si>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</si>
  <si>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</si>
  <si>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</si>
  <si>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</si>
  <si>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</si>
  <si>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</si>
  <si>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</si>
  <si>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</si>
  <si>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</si>
  <si>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</si>
  <si>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</si>
  <si>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</si>
  <si>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</si>
  <si>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</si>
  <si>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</si>
  <si>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</si>
  <si>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</si>
  <si>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</si>
  <si>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</si>
  <si>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</si>
  <si>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</si>
  <si>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</si>
  <si>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</si>
  <si>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</si>
  <si>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</si>
  <si>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</si>
  <si>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</si>
  <si>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</si>
  <si>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</si>
  <si>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</si>
  <si>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</si>
  <si>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</si>
  <si>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</si>
  <si>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</si>
  <si>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</si>
  <si>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</si>
  <si>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</si>
  <si>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</si>
  <si>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</si>
  <si>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</si>
  <si>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</si>
  <si>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</si>
  <si>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</si>
  <si>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</si>
  <si>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</si>
  <si>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</si>
  <si>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</si>
  <si>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</si>
  <si>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</si>
  <si>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</si>
  <si>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</si>
  <si>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</si>
  <si>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</si>
  <si>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</si>
  <si>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</si>
  <si>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</si>
  <si>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</si>
  <si>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</si>
  <si>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</si>
  <si>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</si>
  <si>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</si>
  <si>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</si>
  <si>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</si>
  <si>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</si>
  <si>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</si>
  <si>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</si>
  <si>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</si>
  <si>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</si>
  <si>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</si>
  <si>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</si>
  <si>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</si>
  <si>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</si>
  <si>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</si>
  <si>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</si>
  <si>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</si>
  <si>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</si>
  <si>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</si>
  <si>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</si>
  <si>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</si>
  <si>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</si>
  <si>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</si>
  <si>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</si>
  <si>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</si>
  <si>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</si>
  <si>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</si>
  <si>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</si>
  <si>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</si>
  <si>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</si>
  <si>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</si>
  <si>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</si>
  <si>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</si>
  <si>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</si>
  <si>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</si>
  <si>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</si>
  <si>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</si>
  <si>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</si>
  <si>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</si>
  <si>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</si>
  <si>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</si>
  <si>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</si>
  <si>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</si>
  <si>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</si>
  <si>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</si>
  <si>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</si>
  <si>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</si>
  <si>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</si>
  <si>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</si>
  <si>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</si>
  <si>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</si>
  <si>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</si>
  <si>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</si>
  <si>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</si>
  <si>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</si>
  <si>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</si>
  <si>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</si>
  <si>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</si>
  <si>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</si>
  <si>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</si>
  <si>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</si>
  <si>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</si>
  <si>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</si>
  <si>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</si>
  <si>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</si>
  <si>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</si>
  <si>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</si>
  <si>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</si>
  <si>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</si>
  <si>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</si>
  <si>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</si>
  <si>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</si>
  <si>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</si>
  <si>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</si>
  <si>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</si>
  <si>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</si>
  <si>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</si>
  <si>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</si>
  <si>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</si>
  <si>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</si>
  <si>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</si>
  <si>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</si>
  <si>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</si>
  <si>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</si>
  <si>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</si>
  <si>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</si>
  <si>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</si>
  <si>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</si>
  <si>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</si>
  <si>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</si>
  <si>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</si>
  <si>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</si>
  <si>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</si>
  <si>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</si>
  <si>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</si>
  <si>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</si>
  <si>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</si>
  <si>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</si>
  <si>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</si>
  <si>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</si>
  <si>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</si>
  <si>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</si>
  <si>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</si>
  <si>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</si>
  <si>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</si>
  <si>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</si>
  <si>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</si>
  <si>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</si>
  <si>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</si>
  <si>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</si>
  <si>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</si>
  <si>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</si>
  <si>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</si>
  <si>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</si>
  <si>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</si>
  <si>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</si>
  <si>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</si>
  <si>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</si>
  <si>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</si>
  <si>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</si>
  <si>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</si>
  <si>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</si>
  <si>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</si>
  <si>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</si>
  <si>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</si>
  <si>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</si>
  <si>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</si>
  <si>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</si>
  <si>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</si>
  <si>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</si>
  <si>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</si>
  <si>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</si>
  <si>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</si>
  <si>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</si>
  <si>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</si>
  <si>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</si>
  <si>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</si>
  <si>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</si>
  <si>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</si>
  <si>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</si>
  <si>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</si>
  <si>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</si>
  <si>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</si>
  <si>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</si>
  <si>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</si>
  <si>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</si>
  <si>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</si>
  <si>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</si>
  <si>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</si>
  <si>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</si>
  <si>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</si>
  <si>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</si>
  <si>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</si>
  <si>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</si>
  <si>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</si>
  <si>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</si>
  <si>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</si>
  <si>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</si>
  <si>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</si>
  <si>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</si>
  <si>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</si>
  <si>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</si>
  <si>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</si>
  <si>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</si>
  <si>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</si>
  <si>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</si>
  <si>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</si>
  <si>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</si>
  <si>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</si>
  <si>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</si>
  <si>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</si>
  <si>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</si>
  <si>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</si>
  <si>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</si>
  <si>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</si>
  <si>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</si>
  <si>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</si>
  <si>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</si>
  <si>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</si>
  <si>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</si>
  <si>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</si>
  <si>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</si>
  <si>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</si>
  <si>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</si>
  <si>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</si>
  <si>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</si>
  <si>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</si>
  <si>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</si>
  <si>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</si>
  <si>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</si>
  <si>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</si>
  <si>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</si>
  <si>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</si>
  <si>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</si>
  <si>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</si>
  <si>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</si>
  <si>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</si>
  <si>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</si>
  <si>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</si>
  <si>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</si>
  <si>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</si>
  <si>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</si>
  <si>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</si>
  <si>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</si>
  <si>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</si>
  <si>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</si>
  <si>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</si>
  <si>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</si>
  <si>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</si>
  <si>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</si>
  <si>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</si>
  <si>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</si>
  <si>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</si>
  <si>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</si>
  <si>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</si>
  <si>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</si>
  <si>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</si>
  <si>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</si>
  <si>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</si>
  <si>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</si>
  <si>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</si>
  <si>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</si>
  <si>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</si>
  <si>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</si>
  <si>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</si>
  <si>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</si>
  <si>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</si>
  <si>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</si>
  <si>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</si>
  <si>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</si>
  <si>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</si>
  <si>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</si>
  <si>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</si>
  <si>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</si>
  <si>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</si>
  <si>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</si>
  <si>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</si>
  <si>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</si>
  <si>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</si>
  <si>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</si>
  <si>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</si>
  <si>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</si>
  <si>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</si>
  <si>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</si>
  <si>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</si>
  <si>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</si>
  <si>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</si>
  <si>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</si>
  <si>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</si>
  <si>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</si>
  <si>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</si>
  <si>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</si>
  <si>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</si>
  <si>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</si>
  <si>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</si>
  <si>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</si>
  <si>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</si>
  <si>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</si>
  <si>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</si>
  <si>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</si>
  <si>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</si>
  <si>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</si>
  <si>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</si>
  <si>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</si>
  <si>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</si>
  <si>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</si>
  <si>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</si>
  <si>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</si>
  <si>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</si>
  <si>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</si>
  <si>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</si>
  <si>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</si>
  <si>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</si>
  <si>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</si>
  <si>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</si>
  <si>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</si>
  <si>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</si>
  <si>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</si>
  <si>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</si>
  <si>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</si>
  <si>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</si>
  <si>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</si>
  <si>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</si>
  <si>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</si>
  <si>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</si>
  <si>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</si>
  <si>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</si>
  <si>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</si>
  <si>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</si>
  <si>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</si>
  <si>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</si>
  <si>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</si>
  <si>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</si>
  <si>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</si>
  <si>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</si>
  <si>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</si>
  <si>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</si>
  <si>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</si>
  <si>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</si>
  <si>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</si>
  <si>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</si>
  <si>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</si>
  <si>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</si>
  <si>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</si>
  <si>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</si>
  <si>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</si>
  <si>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</si>
  <si>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</si>
  <si>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</si>
  <si>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</si>
  <si>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</si>
  <si>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</si>
  <si>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</si>
  <si>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</si>
  <si>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</si>
  <si>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</si>
  <si>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</si>
  <si>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</si>
  <si>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</si>
  <si>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</si>
  <si>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</si>
  <si>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</si>
  <si>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</si>
  <si>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</si>
  <si>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</si>
  <si>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</si>
  <si>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</si>
  <si>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</si>
  <si>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</si>
  <si>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</si>
  <si>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</si>
  <si>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</si>
  <si>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</si>
  <si>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</si>
  <si>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</si>
  <si>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</si>
  <si>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</si>
  <si>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</si>
  <si>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</si>
  <si>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</si>
  <si>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</si>
  <si>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</si>
  <si>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</si>
  <si>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</si>
  <si>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</si>
  <si>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</si>
  <si>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</si>
  <si>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</si>
  <si>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</si>
  <si>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</si>
  <si>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</si>
  <si>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</si>
  <si>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</si>
  <si>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</si>
  <si>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</si>
  <si>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</si>
  <si>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</si>
  <si>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</si>
  <si>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</si>
  <si>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</si>
  <si>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</si>
  <si>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</si>
  <si>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</si>
  <si>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</si>
  <si>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</si>
  <si>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</si>
  <si>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</si>
  <si>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</si>
  <si>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</si>
  <si>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</si>
  <si>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</si>
  <si>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</si>
  <si>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</si>
  <si>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</si>
  <si>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</si>
  <si>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</si>
  <si>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</si>
  <si>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</si>
  <si>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</si>
  <si>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</si>
  <si>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</si>
  <si>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</si>
  <si>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</si>
  <si>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</si>
  <si>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</si>
  <si>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</si>
  <si>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</si>
  <si>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</si>
  <si>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</si>
  <si>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</si>
  <si>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</si>
  <si>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</si>
  <si>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</si>
  <si>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</si>
  <si>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</si>
  <si>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</si>
  <si>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</si>
  <si>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</si>
  <si>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</si>
  <si>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</si>
  <si>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</si>
  <si>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</si>
  <si>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</si>
  <si>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</si>
  <si>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</si>
  <si>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</si>
  <si>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</si>
  <si>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</si>
  <si>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</si>
  <si>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</si>
  <si>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</si>
  <si>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</si>
  <si>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</si>
  <si>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</si>
  <si>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</si>
  <si>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</si>
  <si>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</si>
  <si>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</si>
  <si>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</si>
  <si>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</si>
  <si>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</si>
  <si>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</si>
  <si>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</si>
  <si>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</si>
  <si>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</si>
  <si>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</si>
  <si>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</si>
  <si>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</si>
  <si>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</si>
  <si>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</si>
  <si>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</si>
  <si>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</si>
  <si>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</si>
  <si>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</si>
  <si>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</si>
  <si>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</si>
  <si>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</si>
  <si>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</si>
  <si>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</si>
  <si>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</si>
  <si>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</si>
  <si>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</si>
  <si>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</si>
  <si>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</si>
  <si>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</si>
  <si>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</si>
  <si>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</si>
  <si>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</si>
  <si>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</si>
  <si>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</si>
  <si>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</si>
  <si>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</si>
  <si>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</si>
  <si>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</si>
  <si>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</si>
  <si>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</si>
  <si>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</si>
  <si>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</si>
  <si>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</si>
  <si>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</si>
  <si>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</si>
  <si>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</si>
  <si>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</si>
  <si>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</si>
  <si>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</si>
  <si>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</si>
  <si>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</si>
  <si>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</si>
  <si>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</si>
  <si>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</si>
  <si>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</si>
  <si>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</si>
  <si>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</si>
  <si>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</si>
  <si>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</si>
  <si>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</si>
  <si>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</si>
  <si>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</si>
  <si>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</si>
  <si>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</si>
  <si>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</si>
  <si>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</si>
  <si>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</si>
  <si>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</si>
  <si>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</si>
  <si>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</si>
  <si>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</si>
  <si>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</si>
  <si>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</si>
  <si>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</si>
  <si>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</si>
  <si>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</si>
  <si>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</si>
  <si>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</si>
  <si>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</si>
  <si>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</si>
  <si>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</si>
  <si>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</si>
  <si>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</si>
  <si>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</si>
  <si>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</si>
  <si>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</si>
  <si>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</si>
  <si>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</si>
  <si>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</si>
  <si>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</si>
  <si>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</si>
  <si>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</si>
  <si>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</si>
  <si>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</si>
  <si>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</si>
  <si>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</si>
  <si>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</si>
  <si>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</si>
  <si>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</si>
  <si>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</si>
  <si>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</si>
  <si>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</si>
  <si>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</si>
  <si>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</si>
  <si>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</si>
  <si>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</si>
  <si>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</si>
  <si>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</si>
  <si>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</si>
  <si>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</si>
  <si>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</si>
  <si>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</si>
  <si>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</si>
  <si>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</si>
  <si>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</si>
  <si>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</si>
  <si>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</si>
  <si>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</si>
  <si>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</si>
  <si>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</si>
  <si>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</si>
  <si>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</si>
  <si>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</si>
  <si>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</si>
  <si>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</si>
  <si>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</si>
  <si>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</si>
  <si>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</si>
  <si>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</si>
  <si>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</si>
  <si>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</si>
  <si>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</si>
  <si>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</si>
  <si>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</si>
  <si>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</si>
  <si>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</si>
  <si>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</si>
  <si>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</si>
  <si>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</si>
  <si>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</si>
  <si>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</si>
  <si>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</si>
  <si>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</si>
  <si>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</si>
  <si>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</si>
  <si>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</si>
  <si>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</si>
  <si>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</si>
  <si>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</si>
  <si>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</si>
  <si>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</si>
  <si>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</si>
  <si>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</si>
  <si>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</si>
  <si>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</si>
  <si>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</si>
  <si>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</si>
  <si>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</si>
  <si>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</si>
  <si>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</si>
  <si>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</si>
  <si>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</si>
  <si>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</si>
  <si>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</si>
  <si>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</si>
  <si>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</si>
  <si>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</si>
  <si>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</si>
  <si>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</si>
  <si>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</si>
  <si>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</si>
  <si>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</si>
  <si>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</si>
  <si>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</si>
  <si>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</si>
  <si>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</si>
  <si>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</si>
  <si>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</si>
  <si>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</si>
  <si>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</si>
  <si>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</si>
  <si>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</si>
  <si>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</si>
  <si>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</si>
  <si>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</si>
  <si>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</si>
  <si>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</si>
  <si>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</si>
  <si>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</si>
  <si>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</si>
  <si>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</si>
  <si>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</si>
  <si>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</si>
  <si>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</si>
  <si>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</si>
  <si>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</si>
  <si>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</si>
  <si>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</si>
  <si>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</si>
  <si>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</si>
  <si>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</si>
  <si>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</si>
  <si>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</si>
  <si>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</si>
  <si>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</si>
  <si>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</si>
  <si>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</si>
  <si>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</si>
  <si>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</si>
  <si>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</si>
  <si>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</si>
  <si>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</si>
  <si>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</si>
  <si>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</si>
  <si>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</si>
  <si>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</si>
  <si>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</si>
  <si>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</si>
  <si>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</si>
  <si>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</si>
  <si>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</si>
  <si>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</si>
  <si>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</si>
  <si>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</si>
  <si>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</si>
  <si>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</si>
  <si>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</si>
  <si>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</si>
  <si>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</si>
  <si>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</si>
  <si>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</si>
  <si>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</si>
  <si>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2021-47-10001235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</si>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</sst>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9"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715</v>
      </c>
      <c r="K20" s="151">
        <v>2023881292</v>
      </c>
      <c r="L20" s="152">
        <v>44193</v>
      </c>
      <c r="M20" s="152">
        <v>44561</v>
      </c>
      <c r="N20" s="135">
        <f>+(M20-L20)/30</f>
        <v>12.266666666666667</v>
      </c>
      <c r="O20" s="138"/>
      <c r="U20" s="134"/>
      <c r="V20" s="105">
        <f ca="1">NOW()</f>
        <v>44191.398195717593</v>
      </c>
      <c r="W20" s="105">
        <f ca="1">NOW()</f>
        <v>44191.398195717593</v>
      </c>
    </row>
    <row r="21" spans="1:23" ht="30" customHeight="1" outlineLevel="1" x14ac:dyDescent="0.3">
      <c r="A21" s="9"/>
      <c r="B21" s="71"/>
      <c r="C21" s="5"/>
      <c r="D21" s="5"/>
      <c r="E21" s="5"/>
      <c r="F21" s="5"/>
      <c r="G21" s="5"/>
      <c r="H21" s="70"/>
      <c r="I21" s="149" t="s">
        <v>711</v>
      </c>
      <c r="J21" s="150" t="s">
        <v>722</v>
      </c>
      <c r="K21" s="151">
        <v>2023881292</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59">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59">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59">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59">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3">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4" x14ac:dyDescent="0.3">
      <c r="A179" s="9"/>
      <c r="B179" s="191" t="s">
        <v>2669</v>
      </c>
      <c r="C179" s="191"/>
      <c r="D179" s="191"/>
      <c r="E179" s="170">
        <v>0.02</v>
      </c>
      <c r="F179" s="169">
        <v>0.01</v>
      </c>
      <c r="G179" s="164">
        <f>IF(F179&gt;0,SUM(E179+F179),"")</f>
        <v>0.03</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4"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121432877.52</v>
      </c>
      <c r="F185" s="92"/>
      <c r="G185" s="93"/>
      <c r="H185" s="88"/>
      <c r="I185" s="90" t="s">
        <v>2627</v>
      </c>
      <c r="J185" s="165">
        <f>+SUM(M179:M183)</f>
        <v>0.02</v>
      </c>
      <c r="K185" s="236" t="s">
        <v>2628</v>
      </c>
      <c r="L185" s="236"/>
      <c r="M185" s="94">
        <f>+J185*(SUM(K20:K35))</f>
        <v>80955251.680000007</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