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<sst xmlns="http://schemas.openxmlformats.org/spreadsheetml/2006/main" count="5408" uniqueCount="2751">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</sst>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865</v>
      </c>
      <c r="K20" s="142">
        <v>678774300</v>
      </c>
      <c r="L20" s="143">
        <v>44193</v>
      </c>
      <c r="M20" s="143">
        <v>44561</v>
      </c>
      <c r="N20" s="126">
        <f>+(M20-L20)/30</f>
        <v>12.266666666666667</v>
      </c>
      <c r="O20" s="129"/>
      <c r="U20" s="125"/>
      <c r="V20" s="106">
        <f ca="1">NOW()</f>
        <v>44193.757520023151</v>
      </c>
      <c r="W20" s="106">
        <f ca="1">NOW()</f>
        <v>44193.757520023151</v>
      </c>
    </row>
    <row r="21" spans="1:23" ht="30" customHeight="1" outlineLevel="1" x14ac:dyDescent="0.25">
      <c r="A21" s="9"/>
      <c r="B21" s="72"/>
      <c r="C21" s="5"/>
      <c r="D21" s="5"/>
      <c r="E21" s="5"/>
      <c r="F21" s="5"/>
      <c r="G21" s="5"/>
      <c r="H21" s="71"/>
      <c r="I21" s="140" t="s">
        <v>862</v>
      </c>
      <c r="J21" s="141" t="s">
        <v>872</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0.04</v>
      </c>
      <c r="G179" s="170">
        <f>IF(F179&gt;0,SUM(E179+F179),"")</f>
        <v>0.06</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0.06</v>
      </c>
      <c r="D185" s="93" t="s">
        <v>2633</v>
      </c>
      <c r="E185" s="96">
        <f>+(C185*SUM(K20:K35))</f>
        <v>40726458</v>
      </c>
      <c r="F185" s="94"/>
      <c r="G185" s="95"/>
      <c r="H185" s="90"/>
      <c r="I185" s="92" t="s">
        <v>2632</v>
      </c>
      <c r="J185" s="175">
        <f>M179</f>
        <v>0.04</v>
      </c>
      <c r="K185" s="223" t="s">
        <v>2633</v>
      </c>
      <c r="L185" s="223"/>
      <c r="M185" s="96">
        <f>+J185*K20</f>
        <v>27150972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73" zoomScale="85" zoomScaleNormal="85" zoomScaleSheetLayoutView="40" zoomScalePageLayoutView="40" workbookViewId="0">
      <selection activeCell="O23" sqref="O2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865</v>
      </c>
      <c r="K20" s="142">
        <v>678774300</v>
      </c>
      <c r="L20" s="143">
        <v>44193</v>
      </c>
      <c r="M20" s="143">
        <v>44561</v>
      </c>
      <c r="N20" s="126">
        <f>+(M20-L20)/30</f>
        <v>12.266666666666667</v>
      </c>
      <c r="O20" s="129"/>
      <c r="U20" s="125"/>
      <c r="V20" s="106">
        <f ca="1">NOW()</f>
        <v>44193.757520023151</v>
      </c>
      <c r="W20" s="106">
        <f ca="1">NOW()</f>
        <v>44193.757520023151</v>
      </c>
    </row>
    <row r="21" spans="1:23" ht="30" customHeight="1" outlineLevel="1" x14ac:dyDescent="0.25">
      <c r="A21" s="9"/>
      <c r="B21" s="72"/>
      <c r="C21" s="5"/>
      <c r="D21" s="5"/>
      <c r="E21" s="5"/>
      <c r="F21" s="5"/>
      <c r="G21" s="5"/>
      <c r="H21" s="161"/>
      <c r="I21" s="140" t="s">
        <v>862</v>
      </c>
      <c r="J21" s="141" t="s">
        <v>872</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44193.757520023151</v>
      </c>
      <c r="W20" s="106">
        <f ca="1">NOW()</f>
        <v>44193.757520023151</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44193.757520023151</v>
      </c>
      <c r="W20" s="106">
        <f ca="1">NOW()</f>
        <v>44193.757520023151</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44193.757520023151</v>
      </c>
      <c r="W20" s="106">
        <f ca="1">NOW()</f>
        <v>44193.757520023151</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44193.757520023151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44193.757520023151</v>
      </c>
      <c r="W20" s="106">
        <f ca="1">NOW()</f>
        <v>44193.757520023151</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purl.org/dc/dcmitype/"/>
    <ds:schemaRef ds:uri="http://schemas.microsoft.com/office/infopath/2007/PartnerControl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2020-12-28T17:35:59Z</cp:lastPrinted>
  <dcterms:created xsi:type="dcterms:W3CDTF">2020-10-14T21:57:42Z</dcterms:created>
  <dcterms:modified xsi:type="dcterms:W3CDTF">2020-12-28T23:11:49Z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