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f:\Desktop\invitaciones\CESAR\"/>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<sst xmlns="http://schemas.openxmlformats.org/spreadsheetml/2006/main" count="3056" uniqueCount="2684">
  <si>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</si>
  <si>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</si>
  <si>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</si>
  <si>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</si>
  <si>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</si>
  <si>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</si>
  <si>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</si>
  <si>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</si>
  <si>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</si>
  <si>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</si>
  <si>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</si>
  <si>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</si>
  <si>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</si>
  <si>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</si>
  <si>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</si>
  <si>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</si>
  <si>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</si>
  <si>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</si>
  <si>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</si>
  <si>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</si>
  <si>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</si>
  <si>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</si>
  <si>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</si>
  <si>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</si>
  <si>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</si>
  <si>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</si>
  <si>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</si>
  <si>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</si>
  <si>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</si>
  <si>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</si>
  <si>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</si>
  <si>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</si>
  <si>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</si>
  <si>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</si>
  <si>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</si>
  <si>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</si>
  <si>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</si>
  <si>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</si>
  <si>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</si>
  <si>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</si>
  <si>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</si>
  <si>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</si>
  <si>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</si>
  <si>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</si>
  <si>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</si>
  <si>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</si>
  <si>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</si>
  <si>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</si>
  <si>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</si>
  <si>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</si>
  <si>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</si>
  <si>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</si>
  <si>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</si>
  <si>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</si>
  <si>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</si>
  <si>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</si>
  <si>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</si>
  <si>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</si>
  <si>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</si>
  <si>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</si>
  <si>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</si>
  <si>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</si>
  <si>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</si>
  <si>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</si>
  <si>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</si>
  <si>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</si>
  <si>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</si>
  <si>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</si>
  <si>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</si>
  <si>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</si>
  <si>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</si>
  <si>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</si>
  <si>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</si>
  <si>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</si>
  <si>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</si>
  <si>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</si>
  <si>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</si>
  <si>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</si>
  <si>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</si>
  <si>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</si>
  <si>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</si>
  <si>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</si>
  <si>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</si>
  <si>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</si>
  <si>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</si>
  <si>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</si>
  <si>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</si>
  <si>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</si>
  <si>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</si>
  <si>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</si>
  <si>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</si>
  <si>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</si>
  <si>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</si>
  <si>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</si>
  <si>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</si>
  <si>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</si>
  <si>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</si>
  <si>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</si>
  <si>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</si>
  <si>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</si>
  <si>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</si>
  <si>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</si>
  <si>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</si>
  <si>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</si>
  <si>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</si>
  <si>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</si>
  <si>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</si>
  <si>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</si>
  <si>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</si>
  <si>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</si>
  <si>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</si>
  <si>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</si>
  <si>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</si>
  <si>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</si>
  <si>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</si>
  <si>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</si>
  <si>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</si>
  <si>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</si>
  <si>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</si>
  <si>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</si>
  <si>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</si>
  <si>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</si>
  <si>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</si>
  <si>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</si>
  <si>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</si>
  <si>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</si>
  <si>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</si>
  <si>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</si>
  <si>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</si>
  <si>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</si>
  <si>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</si>
  <si>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</si>
  <si>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</si>
  <si>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</si>
  <si>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</si>
  <si>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</si>
  <si>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</si>
  <si>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</si>
  <si>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</si>
  <si>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</si>
  <si>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</si>
  <si>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</si>
  <si>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</si>
  <si>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</si>
  <si>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</si>
  <si>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</si>
  <si>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</si>
  <si>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</si>
  <si>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</si>
  <si>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</si>
  <si>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</si>
  <si>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</si>
  <si>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</si>
  <si>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</si>
  <si>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</si>
  <si>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</si>
  <si>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</si>
  <si>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</si>
  <si>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</si>
  <si>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</si>
  <si>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</si>
  <si>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</si>
  <si>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</si>
  <si>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</si>
  <si>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</si>
  <si>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</si>
  <si>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</si>
  <si>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</si>
  <si>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</si>
  <si>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</si>
  <si>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</si>
  <si>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</si>
  <si>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</si>
  <si>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</si>
  <si>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</si>
  <si>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</si>
  <si>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</si>
  <si>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</si>
  <si>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</si>
  <si>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</si>
  <si>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</si>
  <si>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</si>
  <si>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</si>
  <si>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</si>
  <si>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</si>
  <si>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</si>
  <si>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</si>
  <si>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</si>
  <si>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</si>
  <si>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</si>
  <si>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</si>
  <si>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</si>
  <si>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</si>
  <si>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</si>
  <si>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</si>
  <si>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</si>
  <si>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</si>
  <si>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</si>
  <si>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</si>
  <si>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</si>
  <si>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</si>
  <si>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</si>
  <si>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</si>
  <si>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</si>
  <si>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</si>
  <si>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</si>
  <si>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</si>
  <si>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</si>
  <si>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</si>
  <si>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</si>
  <si>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</si>
  <si>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</si>
  <si>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</si>
  <si>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</si>
  <si>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</si>
  <si>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</si>
  <si>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</si>
  <si>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</si>
  <si>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</si>
  <si>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</si>
  <si>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</si>
  <si>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</si>
  <si>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</si>
  <si>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</si>
  <si>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</si>
  <si>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</si>
  <si>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</si>
  <si>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</si>
  <si>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</si>
  <si>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</si>
  <si>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</si>
  <si>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</si>
  <si>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</si>
  <si>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</si>
  <si>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</si>
  <si>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</si>
  <si>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</si>
  <si>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</si>
  <si>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</si>
  <si>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</si>
  <si>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</si>
  <si>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</si>
  <si>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</si>
  <si>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</si>
  <si>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</si>
  <si>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</si>
  <si>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</si>
  <si>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</si>
  <si>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</si>
  <si>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</si>
  <si>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</si>
  <si>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</si>
  <si>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</si>
  <si>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</si>
  <si>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</si>
  <si>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</si>
  <si>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</si>
  <si>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</si>
  <si>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</si>
  <si>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</si>
  <si>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</si>
  <si>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</si>
  <si>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</si>
  <si>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</si>
  <si>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</si>
  <si>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</si>
  <si>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</si>
  <si>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</si>
  <si>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</si>
  <si>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</si>
  <si>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</si>
  <si>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</si>
  <si>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</si>
  <si>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</si>
  <si>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</si>
  <si>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</si>
  <si>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</si>
  <si>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</si>
  <si>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</si>
  <si>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</si>
  <si>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</si>
  <si>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</si>
  <si>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</si>
  <si>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</si>
  <si>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</si>
  <si>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</si>
  <si>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</si>
  <si>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</si>
  <si>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</si>
  <si>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</si>
  <si>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</si>
  <si>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</si>
  <si>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</si>
  <si>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</si>
  <si>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</si>
  <si>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</si>
  <si>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</si>
  <si>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</si>
  <si>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</si>
  <si>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</si>
  <si>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</si>
  <si>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</si>
  <si>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</si>
  <si>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</si>
  <si>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</si>
  <si>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</si>
  <si>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</si>
  <si>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</si>
  <si>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</si>
  <si>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</si>
  <si>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</si>
  <si>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</si>
  <si>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</si>
  <si>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</si>
  <si>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</si>
  <si>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</si>
  <si>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</si>
  <si>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</si>
  <si>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</si>
  <si>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</si>
  <si>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</si>
  <si>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</si>
  <si>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</si>
  <si>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</si>
  <si>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</si>
  <si>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</si>
  <si>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</si>
  <si>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</si>
  <si>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</si>
  <si>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</si>
  <si>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</si>
  <si>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</si>
  <si>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</si>
  <si>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</si>
  <si>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</si>
  <si>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</si>
  <si>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</si>
  <si>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</si>
  <si>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</si>
  <si>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</si>
  <si>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</si>
  <si>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</si>
  <si>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</si>
  <si>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</si>
  <si>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</si>
  <si>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</si>
  <si>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</si>
  <si>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</si>
  <si>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</si>
  <si>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</si>
  <si>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</si>
  <si>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</si>
  <si>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</si>
  <si>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</si>
  <si>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</si>
  <si>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</si>
  <si>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</si>
  <si>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</si>
  <si>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</si>
  <si>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</si>
  <si>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</si>
  <si>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</si>
  <si>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</si>
  <si>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</si>
  <si>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</si>
  <si>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</si>
  <si>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</si>
  <si>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</si>
  <si>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</si>
  <si>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</si>
  <si>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</si>
  <si>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</si>
  <si>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</si>
  <si>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</si>
  <si>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</si>
  <si>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</si>
  <si>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</si>
  <si>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</si>
  <si>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</si>
  <si>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</si>
  <si>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</si>
  <si>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</si>
  <si>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</si>
  <si>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</si>
  <si>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</si>
  <si>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</si>
  <si>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</si>
  <si>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</si>
  <si>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</si>
  <si>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</si>
  <si>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</si>
  <si>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</si>
  <si>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</si>
  <si>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</si>
  <si>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</si>
  <si>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</si>
  <si>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</si>
  <si>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</si>
  <si>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</si>
  <si>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</si>
  <si>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</si>
  <si>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</si>
  <si>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</si>
  <si>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</si>
  <si>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</si>
  <si>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</si>
  <si>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</si>
  <si>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</si>
  <si>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</si>
  <si>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</si>
  <si>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</si>
  <si>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</si>
  <si>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</si>
  <si>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</si>
  <si>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</si>
  <si>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</si>
  <si>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</si>
  <si>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</si>
  <si>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</si>
  <si>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</si>
  <si>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</si>
  <si>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</si>
  <si>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</si>
  <si>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</si>
  <si>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</si>
  <si>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</si>
  <si>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</si>
  <si>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</si>
  <si>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</si>
  <si>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</si>
  <si>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</si>
  <si>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</si>
  <si>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</si>
  <si>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</si>
  <si>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</si>
  <si>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</si>
  <si>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</si>
  <si>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</si>
  <si>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</si>
  <si>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</si>
  <si>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</si>
  <si>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</si>
  <si>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</si>
  <si>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</si>
  <si>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</si>
  <si>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</si>
  <si>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</si>
  <si>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</si>
  <si>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</si>
  <si>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</si>
  <si>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</si>
  <si>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</si>
  <si>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</si>
  <si>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</si>
  <si>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</si>
  <si>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</si>
  <si>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</si>
  <si>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</si>
  <si>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</si>
  <si>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</si>
  <si>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</si>
  <si>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</si>
  <si>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</si>
  <si>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</si>
  <si>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</si>
  <si>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</si>
  <si>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</si>
  <si>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</si>
  <si>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</si>
  <si>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</si>
  <si>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</si>
  <si>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</si>
  <si>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</si>
  <si>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</si>
  <si>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</si>
  <si>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</si>
  <si>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</si>
  <si>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</si>
  <si>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</si>
  <si>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</si>
  <si>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</si>
  <si>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</si>
  <si>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</si>
  <si>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</si>
  <si>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</si>
  <si>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</si>
  <si>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</si>
  <si>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</si>
  <si>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</si>
  <si>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</si>
  <si>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</si>
  <si>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</si>
  <si>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</si>
  <si>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</si>
  <si>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</si>
  <si>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</si>
  <si>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</si>
  <si>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</si>
  <si>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</si>
  <si>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</si>
  <si>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</si>
  <si>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</si>
  <si>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</si>
  <si>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</si>
  <si>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</si>
  <si>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</si>
  <si>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</si>
  <si>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</si>
  <si>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</si>
  <si>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</si>
  <si>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</si>
  <si>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</si>
  <si>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</si>
  <si>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</si>
  <si>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</si>
  <si>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</si>
  <si>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</si>
  <si>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</si>
  <si>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</si>
  <si>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</si>
  <si>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</si>
  <si>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</si>
  <si>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</si>
  <si>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</si>
  <si>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</si>
  <si>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</si>
  <si>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</si>
  <si>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</si>
  <si>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</si>
  <si>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</si>
  <si>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</si>
  <si>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</si>
  <si>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</si>
  <si>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</si>
  <si>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</si>
  <si>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</si>
  <si>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</si>
  <si>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</si>
  <si>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</si>
  <si>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</si>
  <si>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</si>
  <si>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</si>
  <si>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</si>
  <si>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</si>
  <si>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</si>
  <si>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</si>
  <si>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</si>
  <si>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</si>
  <si>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</si>
  <si>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</si>
  <si>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</si>
  <si>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</si>
  <si>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</si>
  <si>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</si>
  <si>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</si>
  <si>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</si>
  <si>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</si>
  <si>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</si>
  <si>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</si>
  <si>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</si>
  <si>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</si>
  <si>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</si>
  <si>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</si>
  <si>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</si>
  <si>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</si>
  <si>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</si>
  <si>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</si>
  <si>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</si>
  <si>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</si>
  <si>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</si>
  <si>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</si>
  <si>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</si>
  <si>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</si>
  <si>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</si>
  <si>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</si>
  <si>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</si>
  <si>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</si>
  <si>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</si>
  <si>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</si>
  <si>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</si>
  <si>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</si>
  <si>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</si>
  <si>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</si>
  <si>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</si>
  <si>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</si>
  <si>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</si>
  <si>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</si>
  <si>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</si>
  <si>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</si>
  <si>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</si>
  <si>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</si>
  <si>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</si>
  <si>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</si>
  <si>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</si>
  <si>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</si>
  <si>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</si>
  <si>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</si>
  <si>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</si>
  <si>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</si>
  <si>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</si>
  <si>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</si>
  <si>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</si>
  <si>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</si>
  <si>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</si>
  <si>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</si>
  <si>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</si>
  <si>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</si>
  <si>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</si>
  <si>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</si>
  <si>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</si>
  <si>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</si>
  <si>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</si>
  <si>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</si>
  <si>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</si>
  <si>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</si>
  <si>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</si>
  <si>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</si>
  <si>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</si>
  <si>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</si>
  <si>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</si>
  <si>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</si>
  <si>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</si>
  <si>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</si>
  <si>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</si>
  <si>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</si>
  <si>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</si>
  <si>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</si>
  <si>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</si>
  <si>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</si>
  <si>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</si>
  <si>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</si>
  <si>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</si>
  <si>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</si>
  <si>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</si>
  <si>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</si>
  <si>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</si>
  <si>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</si>
  <si>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</si>
  <si>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</si>
  <si>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</si>
  <si>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</si>
  <si>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</si>
  <si>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</si>
  <si>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</si>
  <si>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</si>
  <si>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</si>
  <si>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</si>
  <si>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</si>
  <si>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</si>
  <si>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</si>
  <si>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</si>
  <si>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</si>
  <si>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</si>
  <si>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</si>
  <si>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</si>
  <si>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</si>
  <si>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</si>
  <si>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</si>
  <si>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</si>
  <si>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</si>
  <si>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</si>
  <si>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</si>
  <si>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</si>
  <si>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</si>
  <si>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</si>
  <si>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</si>
  <si>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</si>
  <si>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</si>
  <si>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</si>
  <si>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</si>
  <si>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</si>
  <si>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</si>
  <si>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</si>
  <si>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</si>
  <si>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</si>
  <si>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</si>
  <si>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</si>
  <si>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</si>
  <si>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</si>
  <si>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</si>
  <si>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</si>
  <si>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</si>
  <si>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</si>
  <si>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</si>
  <si>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</si>
  <si>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</si>
  <si>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</si>
  <si>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</si>
  <si>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</si>
  <si>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</si>
  <si>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</si>
  <si>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</si>
  <si>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</si>
  <si>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</si>
  <si>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</si>
  <si>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</si>
  <si>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</si>
  <si>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</si>
  <si>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</si>
  <si>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</si>
  <si>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</si>
  <si>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</si>
  <si>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</si>
  <si>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</si>
  <si>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</si>
  <si>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</si>
  <si>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</si>
  <si>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</si>
  <si>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</si>
  <si>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</si>
  <si>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</si>
  <si>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</si>
  <si>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</si>
  <si>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</si>
  <si>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</si>
  <si>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</si>
  <si>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</si>
  <si>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</si>
  <si>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</si>
  <si>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</si>
  <si>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</si>
  <si>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</si>
  <si>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</si>
  <si>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</si>
  <si>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</si>
  <si>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</si>
  <si>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</si>
  <si>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</si>
  <si>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</si>
  <si>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</si>
  <si>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</si>
  <si>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</si>
  <si>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</si>
  <si>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</si>
  <si>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</si>
  <si>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</si>
  <si>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</si>
  <si>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</si>
  <si>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</si>
  <si>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</si>
  <si>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</si>
  <si>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</si>
  <si>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</si>
  <si>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</si>
  <si>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</si>
  <si>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</si>
  <si>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</si>
  <si>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</si>
  <si>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</si>
  <si>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</si>
  <si>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</si>
  <si>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</si>
  <si>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</si>
  <si>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</si>
  <si>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</si>
  <si>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</si>
  <si>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</si>
  <si>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</si>
  <si>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</si>
  <si>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</si>
  <si>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</si>
  <si>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</si>
  <si>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</si>
  <si>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</si>
  <si>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</si>
  <si>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</si>
  <si>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</si>
  <si>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</si>
  <si>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</si>
  <si>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</si>
  <si>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</si>
  <si>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</si>
  <si>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</si>
  <si>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</si>
  <si>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</si>
  <si>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</si>
  <si>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</si>
  <si>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</si>
  <si>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</si>
  <si>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</si>
  <si>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</si>
  <si>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</si>
  <si>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</si>
  <si>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</si>
  <si>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</si>
  <si>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</si>
  <si>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</si>
  <si>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</si>
  <si>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</si>
  <si>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</si>
  <si>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</si>
  <si>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</si>
  <si>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</si>
  <si>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</si>
  <si>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</si>
  <si>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</si>
  <si>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</si>
  <si>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</si>
  <si>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</si>
  <si>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</si>
  <si>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</si>
  <si>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</si>
  <si>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</si>
  <si>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</si>
  <si>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</si>
  <si>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</si>
  <si>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</si>
  <si>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</si>
  <si>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</si>
  <si>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</si>
  <si>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</si>
  <si>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</si>
  <si>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</si>
  <si>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</si>
  <si>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</si>
  <si>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</si>
  <si>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</si>
  <si>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</si>
  <si>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</si>
  <si>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</si>
  <si>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</si>
  <si>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</si>
  <si>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</si>
  <si>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</si>
  <si>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</si>
  <si>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</si>
  <si>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</si>
  <si>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</si>
  <si>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</si>
  <si>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</si>
  <si>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</si>
  <si>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</si>
  <si>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</si>
  <si>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</si>
  <si>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</si>
  <si>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</si>
  <si>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</si>
  <si>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</si>
  <si>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</si>
  <si>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</si>
  <si>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</si>
  <si>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</si>
  <si>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</si>
  <si>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</si>
  <si>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</si>
  <si>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</si>
  <si>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</si>
  <si>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</si>
  <si>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</si>
  <si>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</si>
  <si>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</si>
  <si>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</si>
  <si>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</si>
  <si>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</si>
  <si>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</si>
  <si>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</si>
  <si>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</si>
  <si>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</si>
  <si>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</si>
  <si>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</si>
  <si>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</si>
  <si>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</si>
  <si>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</si>
  <si>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</si>
  <si>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</si>
  <si>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</si>
  <si>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</si>
  <si>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</si>
  <si>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</si>
  <si>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</si>
  <si>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</si>
  <si>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</si>
  <si>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</si>
  <si>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</si>
  <si>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</si>
  <si>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</si>
  <si>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</si>
  <si>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</si>
  <si>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</si>
  <si>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</si>
  <si>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</si>
  <si>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</si>
  <si>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</si>
  <si>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</si>
  <si>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</si>
  <si>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</si>
  <si>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</si>
  <si>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</si>
  <si>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</si>
  <si>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</si>
  <si>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</si>
  <si>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</si>
  <si>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</si>
  <si>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</si>
  <si>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</si>
  <si>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</si>
  <si>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</si>
  <si>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</si>
  <si>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</si>
  <si>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</si>
  <si>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</si>
  <si>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</si>
  <si>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</si>
  <si>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</si>
  <si>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</si>
  <si>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</si>
  <si>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</si>
  <si>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</si>
  <si>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</si>
  <si>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</si>
  <si>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</si>
  <si>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</si>
  <si>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</si>
  <si>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</si>
  <si>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</si>
  <si>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</si>
  <si>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</si>
  <si>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</si>
  <si>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</si>
  <si>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</si>
  <si>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</si>
  <si>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</si>
  <si>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</si>
  <si>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</si>
  <si>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</si>
  <si>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</si>
  <si>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</si>
  <si>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</si>
  <si>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</si>
  <si>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</si>
  <si>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</si>
  <si>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</si>
  <si>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</si>
  <si>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</si>
  <si>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</si>
  <si>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</si>
  <si>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</si>
  <si>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</si>
  <si>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</si>
  <si>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</si>
  <si>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</si>
  <si>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</si>
  <si>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</si>
  <si>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</si>
  <si>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</si>
  <si>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</si>
  <si>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</si>
  <si>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</si>
  <si>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</si>
  <si>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</si>
  <si>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</si>
  <si>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</si>
  <si>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</si>
  <si>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</si>
  <si>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</si>
  <si>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</si>
  <si>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</si>
  <si>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</si>
  <si>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</si>
  <si>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</si>
  <si>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</si>
  <si>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</si>
  <si>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</si>
  <si>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</si>
  <si>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</si>
  <si>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</si>
  <si>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</si>
  <si>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</si>
  <si>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</si>
  <si>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</si>
  <si>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</si>
  <si>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</si>
  <si>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</si>
  <si>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</si>
  <si>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</si>
  <si>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</si>
  <si>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</si>
  <si>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</si>
  <si>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</si>
  <si>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</si>
  <si>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</si>
  <si>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</si>
  <si>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</si>
  <si>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</si>
  <si>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</si>
  <si>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</si>
  <si>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</si>
  <si>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</si>
  <si>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</si>
  <si>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</si>
  <si>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</si>
  <si>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</si>
  <si>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</si>
  <si>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</si>
  <si>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</si>
  <si>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</si>
  <si>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</si>
  <si>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</si>
  <si>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</si>
  <si>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</si>
  <si>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</si>
  <si>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</si>
  <si>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</si>
  <si>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</si>
  <si>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</si>
  <si>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</si>
  <si>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</si>
  <si>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</si>
  <si>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</si>
  <si>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</si>
  <si>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</si>
  <si>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</si>
  <si>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</si>
  <si>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</si>
  <si>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</si>
  <si>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</si>
  <si>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</si>
  <si>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</si>
  <si>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</si>
  <si>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</si>
  <si>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</si>
  <si>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</si>
  <si>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</si>
  <si>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</si>
  <si>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</si>
  <si>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</si>
  <si>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</si>
  <si>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</si>
  <si>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</si>
  <si>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</si>
  <si>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</si>
  <si>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</si>
  <si>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</si>
  <si>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</si>
  <si>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</si>
  <si>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</si>
  <si>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</si>
  <si>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</si>
  <si>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</si>
  <si>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</si>
  <si>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</si>
  <si>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</si>
  <si>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</si>
  <si>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</si>
  <si>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</si>
  <si>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</si>
  <si>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</si>
  <si>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</si>
  <si>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</si>
  <si>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</si>
  <si>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</si>
  <si>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</si>
  <si>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</si>
  <si>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</si>
  <si>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</si>
  <si>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</si>
  <si>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</si>
  <si>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</si>
  <si>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</si>
  <si>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</si>
  <si>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</si>
  <si>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</si>
  <si>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</si>
  <si>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</si>
  <si>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</si>
  <si>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</si>
  <si>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</si>
  <si>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</si>
  <si>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</si>
  <si>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</si>
  <si>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</si>
  <si>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</si>
  <si>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</si>
  <si>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</si>
  <si>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</si>
  <si>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</si>
  <si>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</si>
  <si>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</si>
  <si>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</si>
  <si>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</si>
  <si>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</si>
  <si>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</si>
  <si>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</si>
  <si>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</si>
  <si>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</si>
  <si>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</si>
  <si>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</si>
  <si>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</si>
  <si>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</si>
  <si>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</si>
  <si>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</si>
  <si>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</si>
  <si>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</si>
  <si>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</si>
  <si>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</si>
  <si>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</si>
  <si>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</si>
  <si>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</si>
  <si>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</si>
  <si>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</si>
  <si>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</si>
  <si>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</si>
  <si>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</si>
  <si>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</si>
  <si>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</si>
  <si>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</si>
  <si>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</si>
  <si>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</si>
  <si>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</si>
  <si>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</si>
  <si>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</si>
  <si>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</si>
  <si>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</si>
  <si>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</si>
  <si>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</si>
  <si>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</si>
  <si>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</si>
  <si>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</si>
  <si>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</si>
  <si>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</si>
  <si>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</si>
  <si>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</si>
  <si>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</si>
  <si>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</si>
  <si>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</si>
  <si>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</si>
  <si>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</si>
  <si>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</si>
  <si>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</si>
  <si>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</si>
  <si>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</si>
  <si>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</si>
  <si>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</si>
  <si>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</si>
  <si>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</si>
  <si>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</si>
  <si>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</si>
  <si>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</si>
  <si>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</si>
  <si>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</si>
  <si>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</si>
  <si>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</si>
  <si>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</si>
  <si>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</si>
  <si>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</si>
  <si>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</si>
  <si>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</si>
  <si>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</si>
  <si>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</si>
  <si>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</si>
  <si>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</si>
  <si>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</si>
  <si>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</si>
  <si>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</si>
  <si>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</si>
  <si>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</si>
  <si>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</si>
  <si>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</si>
  <si>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</si>
  <si>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</si>
  <si>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</si>
  <si>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</si>
  <si>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</si>
  <si>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</si>
  <si>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</si>
  <si>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</si>
  <si>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</si>
  <si>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</si>
  <si>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</si>
  <si>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</si>
  <si>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</si>
  <si>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</si>
  <si>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</si>
  <si>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</si>
  <si>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</si>
  <si>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</si>
  <si>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</si>
  <si>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</si>
  <si>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</si>
  <si>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</si>
  <si>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</si>
  <si>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</si>
  <si>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</si>
  <si>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</si>
  <si>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</si>
  <si>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</si>
  <si>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</si>
  <si>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</si>
  <si>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</si>
  <si>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</si>
  <si>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</si>
  <si>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</si>
  <si>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</si>
  <si>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</si>
  <si>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</si>
  <si>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</si>
  <si>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</si>
  <si>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</si>
  <si>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</si>
  <si>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</si>
  <si>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</si>
  <si>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</si>
  <si>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</si>
  <si>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</si>
  <si>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</si>
  <si>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</si>
  <si>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</si>
  <si>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</si>
  <si>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</si>
  <si>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</si>
  <si>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</si>
  <si>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</si>
  <si>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</si>
  <si>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</si>
  <si>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</si>
  <si>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</si>
  <si>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</si>
  <si>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</si>
  <si>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</si>
  <si>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</si>
  <si>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</si>
  <si>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</si>
  <si>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</si>
  <si>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</si>
  <si>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</si>
  <si>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</si>
  <si>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</si>
  <si>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</si>
  <si>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</si>
  <si>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</si>
  <si>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</si>
  <si>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</si>
  <si>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</si>
  <si>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</si>
  <si>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</si>
  <si>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</si>
  <si>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</si>
  <si>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</si>
  <si>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</si>
  <si>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</si>
  <si>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</si>
  <si>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</si>
  <si>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</si>
  <si>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</si>
  <si>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</si>
  <si>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</si>
  <si>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</si>
  <si>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</si>
  <si>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</si>
  <si>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</si>
  <si>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</si>
  <si>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</si>
  <si>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</si>
  <si>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</si>
  <si>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</si>
  <si>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</si>
  <si>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</si>
  <si>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</si>
  <si>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</si>
  <si>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</si>
  <si>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</si>
  <si>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</si>
  <si>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</si>
  <si>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</si>
  <si>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</si>
  <si>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</si>
  <si>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</si>
  <si>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</si>
  <si>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</si>
  <si>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</si>
  <si>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</si>
  <si>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</si>
  <si>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</si>
  <si>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</si>
  <si>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</si>
  <si>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</si>
  <si>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</si>
  <si>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</si>
  <si>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</si>
  <si>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</si>
  <si>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</si>
  <si>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</si>
  <si>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</si>
  <si>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</si>
  <si>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</si>
  <si>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</si>
  <si>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</si>
  <si>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</si>
  <si>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</si>
  <si>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</si>
  <si>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</si>
  <si>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</si>
  <si>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</si>
  <si>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</si>
  <si>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</si>
  <si>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</si>
  <si>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</si>
  <si>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</si>
  <si>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</si>
  <si>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</si>
  <si>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</si>
  <si>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</si>
  <si>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</si>
  <si>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</si>
  <si>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</si>
  <si>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</si>
  <si>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</si>
  <si>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</si>
  <si>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</si>
  <si>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</si>
  <si>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</si>
  <si>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</si>
  <si>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</si>
  <si>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</si>
  <si>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</si>
  <si>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</si>
  <si>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</si>
  <si>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</si>
  <si>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</si>
  <si>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</si>
  <si>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</si>
  <si>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</si>
  <si>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</si>
  <si>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</si>
  <si>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</si>
  <si>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</si>
  <si>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</si>
  <si>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</si>
  <si>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</si>
  <si>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</si>
  <si>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</si>
  <si>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</si>
  <si>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</si>
  <si>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</si>
  <si>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</si>
  <si>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</si>
  <si>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</si>
  <si>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</si>
  <si>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</si>
  <si>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</si>
  <si>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</si>
  <si>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</si>
  <si>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</si>
  <si>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</si>
  <si>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</si>
  <si>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</si>
  <si>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</si>
  <si>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</si>
  <si>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</si>
  <si>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</si>
  <si>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</si>
  <si>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</si>
  <si>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</si>
  <si>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</si>
  <si>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</si>
  <si>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</si>
  <si>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</si>
  <si>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</si>
  <si>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</si>
  <si>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</si>
  <si>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</si>
  <si>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</si>
  <si>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</si>
  <si>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</si>
  <si>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</si>
  <si>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</si>
  <si>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</si>
  <si>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</si>
  <si>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</si>
  <si>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</si>
  <si>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</si>
  <si>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</si>
  <si>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</si>
  <si>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</si>
  <si>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</si>
  <si>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</si>
  <si>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</si>
  <si>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</si>
  <si>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</si>
  <si>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</si>
  <si>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</si>
  <si>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</si>
  <si>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</si>
  <si>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</si>
  <si>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</si>
  <si>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</si>
  <si>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</si>
  <si>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</si>
  <si>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</si>
  <si>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</si>
  <si>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</si>
  <si>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</si>
  <si>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</si>
  <si>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</si>
  <si>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</si>
  <si>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</si>
  <si>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</si>
  <si>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</si>
  <si>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</si>
  <si>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</si>
  <si>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</si>
  <si>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</si>
  <si>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</si>
  <si>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</si>
  <si>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</si>
  <si>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</si>
  <si>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</si>
  <si>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</si>
  <si>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</si>
  <si>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</si>
  <si>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</si>
  <si>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</si>
  <si>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</si>
  <si>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</si>
  <si>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</si>
  <si>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</si>
  <si>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</si>
  <si>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</si>
  <si>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</si>
  <si>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</si>
  <si>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</si>
  <si>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</si>
  <si>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</si>
  <si>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</si>
  <si>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</si>
  <si>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</si>
  <si>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</si>
  <si>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</si>
  <si>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</si>
  <si>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</si>
  <si>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</si>
  <si>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</si>
  <si>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</si>
  <si>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</si>
  <si>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</si>
  <si>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</si>
  <si>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</si>
  <si>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</si>
  <si>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</si>
  <si>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</si>
  <si>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</si>
  <si>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</si>
  <si>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</si>
  <si>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</si>
  <si>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</si>
  <si>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</si>
  <si>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</si>
  <si>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</si>
  <si>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</si>
  <si>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</si>
  <si>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</si>
  <si>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</si>
  <si>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</si>
  <si>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</si>
  <si>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</si>
  <si>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</si>
  <si>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</si>
  <si>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</si>
  <si>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</si>
  <si>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</si>
  <si>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</si>
  <si>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</si>
  <si>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</si>
  <si>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</si>
  <si>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</si>
  <si>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</si>
  <si>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</si>
  <si>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</si>
  <si>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</si>
  <si>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</si>
  <si>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</si>
  <si>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</si>
  <si>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</si>
  <si>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</si>
  <si>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</si>
  <si>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</si>
  <si>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</si>
  <si>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</si>
  <si>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</si>
  <si>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</si>
  <si>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</si>
  <si>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</si>
  <si>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</si>
  <si>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</si>
  <si>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</si>
  <si>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</si>
  <si>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</si>
  <si>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</si>
  <si>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</si>
  <si>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</si>
  <si>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</si>
  <si>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</si>
  <si>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</si>
  <si>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</si>
  <si>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</si>
  <si>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</si>
  <si>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</si>
  <si>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</si>
  <si>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</si>
  <si>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</si>
  <si>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</si>
  <si>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</si>
  <si>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</si>
  <si>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</si>
  <si>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</si>
  <si>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</si>
  <si>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</si>
  <si>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</si>
  <si>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</si>
  <si>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</si>
  <si>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</si>
  <si>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</si>
  <si>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</si>
  <si>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</si>
  <si>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</si>
  <si>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</si>
  <si>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</si>
  <si>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</si>
  <si>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</si>
  <si>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</si>
  <si>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</si>
  <si>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</si>
  <si>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</si>
  <si>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</si>
  <si>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</si>
  <si>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</si>
  <si>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</si>
  <si>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</si>
  <si>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</si>
  <si>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</si>
  <si>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</si>
  <si>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</si>
  <si>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</si>
  <si>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</si>
  <si>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</si>
  <si>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</si>
  <si>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</si>
  <si>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</si>
  <si>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</si>
  <si>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</si>
  <si>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</si>
  <si>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</si>
  <si>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</si>
  <si>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</si>
  <si>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</si>
  <si>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</si>
  <si>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</si>
  <si>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</si>
  <si>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</si>
  <si>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</si>
  <si>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</si>
  <si>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</si>
  <si>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</si>
  <si>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</si>
  <si>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</si>
  <si>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</si>
  <si>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</si>
  <si>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</si>
  <si>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</si>
  <si>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</si>
  <si>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</si>
  <si>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</si>
  <si>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</si>
  <si>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</si>
  <si>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</si>
  <si>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</si>
  <si>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</si>
  <si>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</si>
  <si>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</si>
  <si>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</si>
  <si>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</si>
  <si>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</si>
  <si>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</si>
  <si>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</si>
  <si>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</si>
  <si>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</si>
  <si>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</si>
  <si>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</si>
  <si>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</si>
  <si>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</si>
  <si>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</si>
  <si>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</si>
  <si>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</si>
  <si>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</si>
  <si>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</si>
  <si>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</si>
  <si>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</si>
  <si>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</si>
  <si>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</si>
  <si>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</si>
  <si>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</si>
  <si>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</si>
  <si>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</si>
  <si>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</si>
  <si>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</si>
  <si>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</si>
  <si>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</si>
  <si>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</si>
  <si>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</si>
  <si>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</si>
  <si>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</si>
  <si>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</si>
  <si>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</si>
  <si>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</si>
  <si>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</si>
  <si>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</si>
  <si>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</si>
  <si>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</si>
  <si>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</si>
  <si>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</si>
  <si>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</si>
  <si>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</si>
  <si>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</si>
  <si>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</si>
  <si>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</si>
  <si>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</si>
  <si>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</si>
  <si>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</si>
  <si>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</si>
  <si>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</si>
  <si>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</si>
  <si>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</si>
  <si>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</si>
  <si>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</si>
  <si>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</si>
  <si>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</si>
  <si>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</si>
  <si>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</si>
  <si>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</si>
  <si>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</si>
  <si>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</si>
  <si>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</si>
  <si>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</si>
  <si>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</si>
  <si>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</si>
  <si>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</si>
  <si>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</si>
  <si>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</si>
  <si>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</si>
  <si>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</si>
  <si>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</si>
  <si>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</si>
  <si>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</si>
  <si>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</si>
  <si>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</si>
  <si>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</si>
  <si>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</si>
  <si>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</si>
  <si>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</si>
  <si>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</si>
  <si>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</si>
  <si>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</si>
  <si>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</si>
  <si>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</si>
  <si>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</si>
  <si>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</si>
  <si>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</si>
  <si>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</si>
  <si>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</si>
  <si>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</si>
  <si>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</si>
  <si>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</si>
  <si>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</si>
  <si>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</si>
  <si>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</si>
  <si>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</si>
  <si>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</si>
  <si>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</si>
  <si>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</si>
  <si>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</si>
  <si>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</si>
  <si>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</si>
  <si>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</si>
  <si>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</si>
  <si>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</si>
  <si>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</si>
  <si>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</si>
  <si>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</si>
  <si>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</si>
  <si>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</si>
  <si>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</si>
  <si>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</si>
  <si>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</si>
  <si>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</si>
  <si>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</si>
  <si>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</si>
  <si>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</si>
  <si>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</si>
  <si>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</si>
  <si>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</si>
  <si>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</si>
  <si>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</si>
  <si>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</si>
  <si>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</si>
  <si>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</si>
  <si>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</si>
  <si>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</si>
  <si>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</si>
  <si>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</si>
  <si>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</si>
  <si>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</si>
  <si>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</si>
  <si>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</si>
  <si>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</si>
  <si>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</si>
  <si>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</si>
  <si>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</si>
  <si>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</si>
  <si>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</si>
  <si>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</si>
  <si>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</si>
  <si>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</si>
  <si>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</si>
  <si>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</si>
  <si>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</si>
  <si>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</si>
  <si>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</si>
  <si>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</si>
  <si>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</si>
  <si>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</si>
  <si>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</si>
  <si>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</si>
  <si>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</si>
  <si>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</si>
  <si>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</si>
  <si>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</si>
  <si>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</si>
  <si>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</si>
  <si>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</si>
  <si>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</si>
  <si>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</si>
  <si>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</si>
  <si>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</si>
  <si>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</si>
  <si>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</si>
  <si>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</si>
  <si>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</si>
  <si>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</si>
  <si>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</si>
  <si>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</si>
  <si>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</si>
  <si>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</si>
  <si>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</si>
  <si>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</si>
  <si>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</si>
  <si>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</si>
  <si>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</si>
  <si>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</si>
  <si>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</si>
  <si>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</si>
  <si>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</si>
  <si>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</si>
  <si>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</si>
  <si>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</si>
  <si>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</si>
  <si>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</si>
  <si>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</si>
  <si>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</si>
  <si>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</si>
  <si>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</si>
  <si>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</si>
  <si>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</si>
  <si>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</si>
  <si>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</si>
  <si>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</si>
  <si>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</si>
  <si>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</si>
  <si>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</si>
  <si>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</si>
  <si>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</si>
  <si>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</si>
  <si>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</si>
  <si>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</si>
  <si>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</si>
  <si>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</si>
  <si>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</si>
  <si>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</si>
  <si>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</si>
  <si>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</si>
  <si>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</si>
  <si>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</si>
  <si>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</si>
  <si>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</si>
  <si>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</si>
  <si>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</si>
  <si>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</si>
  <si>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</si>
  <si>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</si>
  <si>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</si>
  <si>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</si>
  <si>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</si>
  <si>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</si>
  <si>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</si>
  <si>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</si>
  <si>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</si>
  <si>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</si>
  <si>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</si>
  <si>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</si>
  <si>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</si>
  <si>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</si>
  <si>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</si>
  <si>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</si>
  <si>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</si>
  <si>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</si>
  <si>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</si>
  <si>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</si>
  <si>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</si>
  <si>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</si>
  <si>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</si>
  <si>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</si>
  <si>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</si>
  <si>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</si>
  <si>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</si>
  <si>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</si>
  <si>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</si>
  <si>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</si>
  <si>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</si>
  <si>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</si>
  <si>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</si>
  <si>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</si>
  <si>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</si>
  <si>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</si>
  <si>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</si>
  <si>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</si>
  <si>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</si>
  <si>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</si>
  <si>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</si>
  <si>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</si>
  <si>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</si>
  <si>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</si>
  <si>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</si>
  <si>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</si>
  <si>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</si>
  <si>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</si>
  <si>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</si>
  <si>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</si>
  <si>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</si>
  <si>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</si>
  <si>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</si>
  <si>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</si>
  <si>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</si>
  <si>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</si>
  <si>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</si>
  <si>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</si>
  <si>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</si>
  <si>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</si>
  <si>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</si>
  <si>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</si>
  <si>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</si>
  <si>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</si>
  <si>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</si>
  <si>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</si>
  <si>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</si>
  <si>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</si>
  <si>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</si>
  <si>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</si>
  <si>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</si>
  <si>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</si>
  <si>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</si>
  <si>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</si>
  <si>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</si>
  <si>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</si>
  <si>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</si>
  <si>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</si>
  <si>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</si>
  <si>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</si>
  <si>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</si>
  <si>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</si>
  <si>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</si>
  <si>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</si>
  <si>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</si>
  <si>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</si>
  <si>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</si>
  <si>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</si>
  <si>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</si>
  <si>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</si>
  <si>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</si>
  <si>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</si>
  <si>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</si>
  <si>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</si>
  <si>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</si>
  <si>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</si>
  <si>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</si>
  <si>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</si>
  <si>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</si>
  <si>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</si>
  <si>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</si>
  <si>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</si>
  <si>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</si>
  <si>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</si>
  <si>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</si>
  <si>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</si>
  <si>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</si>
  <si>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</si>
  <si>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</si>
  <si>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</si>
  <si>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</si>
  <si>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</si>
  <si>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</si>
  <si>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</si>
  <si>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</si>
  <si>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</si>
  <si>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</si>
  <si>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</si>
  <si>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</si>
  <si>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</si>
  <si>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</si>
  <si>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</si>
  <si>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</si>
  <si>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</si>
  <si>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</si>
  <si>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</si>
  <si>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</si>
  <si>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</si>
  <si>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</si>
  <si>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</si>
  <si>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</si>
  <si>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</si>
  <si>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</si>
  <si>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</si>
  <si>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</si>
  <si>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</si>
  <si>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</si>
  <si>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</si>
  <si>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</si>
  <si>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</si>
  <si>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</si>
  <si>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</si>
  <si>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</si>
  <si>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</si>
  <si>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</si>
  <si>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</si>
  <si>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</si>
  <si>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</si>
  <si>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</si>
  <si>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</si>
  <si>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</si>
  <si>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</si>
  <si>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</si>
  <si>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</si>
  <si>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</si>
  <si>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</si>
  <si>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</si>
  <si>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</si>
  <si>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</si>
  <si>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</si>
  <si>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</si>
  <si>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</si>
  <si>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</si>
  <si>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</si>
  <si>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</si>
  <si>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</si>
  <si>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</si>
  <si>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</si>
  <si>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</si>
  <si>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</si>
  <si>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</si>
  <si>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</si>
  <si>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</si>
  <si>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</si>
  <si>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</si>
  <si>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</si>
  <si>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</si>
  <si>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</si>
  <si>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</si>
  <si>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</si>
  <si>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</si>
  <si>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</si>
  <si>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</si>
  <si>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</si>
  <si>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</si>
  <si>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</si>
  <si>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</si>
  <si>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</si>
  <si>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</si>
  <si>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</si>
  <si>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</si>
  <si>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</si>
  <si>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</si>
  <si>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</si>
  <si>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</si>
  <si>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</si>
  <si>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</si>
  <si>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</si>
  <si>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</si>
  <si>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</si>
  <si>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</si>
  <si>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</si>
  <si>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</si>
  <si>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</si>
  <si>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</si>
  <si>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</si>
  <si>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</si>
  <si>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</si>
  <si>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</si>
  <si>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</si>
  <si>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</si>
  <si>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</si>
  <si>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</si>
  <si>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</si>
  <si>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</si>
  <si>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</si>
  <si>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</si>
  <si>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</si>
  <si>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</si>
  <si>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</si>
  <si>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</si>
  <si>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</si>
  <si>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</si>
  <si>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</si>
  <si>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</si>
  <si>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</si>
  <si>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</si>
  <si>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</si>
  <si>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</si>
  <si>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</si>
  <si>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</si>
  <si>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</si>
  <si>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</si>
  <si>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</si>
  <si>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</si>
  <si>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</si>
  <si>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</si>
  <si>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</si>
  <si>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</si>
  <si>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</si>
  <si>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</si>
  <si>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</si>
  <si>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</si>
  <si>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</si>
  <si>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</si>
  <si>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</si>
  <si>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</si>
  <si>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</si>
  <si>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</si>
  <si>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</si>
  <si>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</si>
  <si>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</si>
  <si>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</si>
  <si>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</si>
  <si>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</si>
  <si>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</si>
  <si>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</si>
  <si>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</si>
  <si>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</si>
  <si>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</si>
  <si>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</si>
  <si>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</si>
  <si>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</si>
  <si>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</si>
  <si>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</si>
  <si>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</si>
  <si>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</si>
  <si>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</si>
  <si>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</si>
  <si>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</si>
  <si>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</si>
  <si>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</si>
  <si>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</si>
  <si>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</si>
  <si>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</si>
  <si>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</si>
  <si>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</si>
  <si>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</si>
  <si>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</si>
  <si>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</si>
  <si>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</si>
  <si>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</si>
  <si>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</si>
  <si>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</si>
  <si>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</si>
  <si>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</si>
  <si>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</si>
  <si>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</si>
  <si>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</si>
  <si>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</si>
  <si>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</si>
  <si>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</si>
  <si>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</si>
  <si>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</si>
  <si>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</si>
  <si>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</si>
  <si>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</si>
  <si>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</si>
  <si>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</si>
  <si>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</si>
  <si>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</si>
  <si>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</si>
  <si>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</si>
  <si>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</si>
  <si>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</si>
  <si>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</si>
  <si>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</si>
  <si>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</si>
  <si>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</si>
  <si>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</si>
  <si>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</si>
  <si>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</si>
  <si>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</si>
  <si>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</si>
  <si>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</si>
  <si>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</si>
  <si>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</si>
  <si>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</si>
  <si>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</si>
  <si>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</si>
  <si>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</si>
  <si>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</si>
  <si>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</si>
  <si>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</si>
  <si>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</si>
  <si>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</si>
  <si>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</si>
  <si>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</si>
  <si>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</si>
  <si>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</si>
  <si>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</si>
  <si>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</si>
  <si>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</si>
  <si>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</si>
  <si>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</si>
  <si>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</si>
  <si>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</si>
  <si>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</si>
  <si>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</si>
  <si>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</si>
  <si>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</si>
  <si>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</si>
  <si>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</si>
  <si>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</si>
  <si>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</si>
  <si>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</si>
  <si>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</si>
  <si>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</si>
  <si>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</si>
  <si>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</si>
  <si>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</si>
  <si>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</si>
  <si>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</si>
  <si>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</si>
  <si>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</si>
  <si>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</si>
  <si>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</si>
  <si>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</si>
  <si>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</si>
  <si>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</si>
  <si>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</si>
  <si>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</si>
  <si>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</si>
  <si>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</si>
  <si>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</si>
  <si>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</si>
  <si>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</si>
  <si>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</si>
  <si>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</si>
  <si>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</si>
  <si>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</si>
  <si>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</si>
  <si>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</si>
  <si>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</si>
  <si>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</si>
  <si>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</si>
  <si>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</si>
  <si>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</si>
  <si>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</si>
  <si>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</si>
  <si>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</si>
  <si>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</si>
  <si>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</si>
  <si>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</si>
  <si>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</si>
  <si>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</si>
  <si>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</si>
  <si>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</si>
  <si>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</si>
  <si>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</si>
  <si>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</si>
  <si>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</si>
  <si>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</si>
  <si>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</si>
  <si>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</si>
  <si>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</si>
  <si>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</si>
  <si>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</si>
  <si>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</si>
  <si>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</si>
  <si>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</si>
  <si>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</si>
  <si>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</si>
  <si>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</si>
  <si>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</si>
  <si>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</si>
  <si>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</si>
  <si>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</si>
  <si>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</si>
  <si>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</si>
  <si>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</si>
  <si>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</si>
  <si>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</si>
  <si>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</si>
  <si>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</si>
  <si>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</si>
  <si>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</si>
  <si>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</si>
  <si>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</si>
  <si>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</si>
  <si>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</si>
  <si>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</si>
  <si>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</si>
  <si>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</si>
  <si>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</si>
  <si>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</si>
  <si>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</si>
  <si>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</si>
  <si>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</si>
  <si>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</si>
  <si>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</si>
  <si>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</si>
  <si>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</si>
  <si>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</si>
  <si>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</si>
  <si>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</si>
  <si>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</si>
  <si>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</si>
  <si>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</si>
  <si>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</si>
  <si>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</si>
  <si>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</si>
  <si>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</si>
  <si>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</si>
  <si>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</si>
  <si>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</si>
  <si>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</si>
  <si>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</si>
  <si>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</si>
  <si>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</si>
  <si>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</si>
  <si>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</si>
  <si>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</si>
  <si>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</si>
  <si>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</si>
  <si>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</si>
  <si>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</si>
  <si>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</si>
  <si>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</si>
  <si>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</si>
  <si>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</si>
  <si>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</si>
  <si>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</si>
  <si>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</si>
  <si>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</si>
  <si>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</si>
  <si>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</si>
  <si>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</si>
  <si>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</si>
  <si>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</si>
  <si>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</si>
  <si>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</si>
  <si>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</si>
  <si>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</si>
  <si>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</si>
  <si>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</si>
  <si>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</si>
  <si>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</si>
  <si>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</si>
  <si>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</si>
  <si>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</si>
  <si>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</si>
  <si>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</si>
  <si>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</si>
  <si>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</si>
  <si>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</si>
  <si>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</si>
  <si>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</si>
  <si>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</si>
  <si>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</si>
  <si>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</si>
  <si>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</si>
  <si>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</si>
  <si>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</si>
  <si>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</si>
  <si>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</si>
  <si>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</si>
  <si>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</si>
  <si>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</si>
  <si>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</si>
  <si>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</si>
  <si>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</si>
  <si>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</si>
  <si>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</si>
  <si>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</si>
  <si>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</si>
  <si>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</si>
  <si>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</si>
  <si>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</si>
  <si>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</si>
  <si>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</si>
  <si>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</si>
  <si>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</si>
  <si>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</si>
  <si>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</si>
  <si>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</si>
  <si>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</si>
  <si>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</si>
  <si>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</si>
  <si>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</si>
  <si>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</si>
  <si>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</si>
  <si>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</si>
  <si>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</si>
  <si>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</si>
  <si>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</si>
  <si>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</si>
  <si>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</si>
  <si>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</si>
  <si>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</si>
  <si>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</si>
  <si>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</si>
  <si>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</si>
  <si>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</si>
  <si>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</si>
  <si>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</si>
  <si>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</si>
  <si>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</si>
  <si>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</si>
  <si>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</si>
  <si>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</si>
  <si>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</si>
  <si>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</si>
  <si>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</si>
  <si>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</si>
  <si>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</si>
  <si>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</si>
  <si>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</si>
  <si>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</si>
  <si>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</si>
  <si>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</si>
  <si>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</si>
  <si>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</si>
  <si>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</si>
  <si>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</si>
  <si>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</si>
  <si>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</si>
  <si>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</si>
  <si>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</si>
  <si>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</si>
  <si>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</si>
  <si>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</si>
  <si>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</si>
  <si>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</si>
  <si>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</si>
  <si>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</si>
  <si>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</si>
  <si>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</si>
  <si>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</si>
  <si>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</si>
  <si>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</si>
  <si>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</si>
  <si>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</si>
  <si>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</si>
  <si>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</si>
  <si>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</si>
  <si>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</si>
  <si>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</si>
  <si>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</si>
  <si>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</si>
  <si>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</si>
  <si>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</si>
  <si>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</si>
  <si>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</si>
  <si>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</si>
  <si>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</si>
  <si>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</si>
  <si>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</si>
  <si>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</si>
  <si>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</si>
  <si>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</si>
  <si>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</si>
  <si>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</si>
  <si>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</si>
  <si>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</si>
  <si>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</si>
  <si>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</si>
  <si>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</si>
  <si>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</si>
  <si>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</si>
  <si>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</si>
  <si>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</si>
  <si>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</si>
  <si>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</si>
  <si>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</si>
  <si>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</si>
  <si>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</si>
  <si>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</si>
  <si>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</si>
  <si>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</si>
  <si>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</si>
  <si>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</si>
  <si>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</si>
  <si>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</si>
  <si>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</si>
  <si>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</si>
  <si>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</si>
  <si>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</si>
  <si>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</si>
  <si>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</si>
  <si>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</si>
  <si>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</si>
  <si>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</si>
  <si>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</si>
  <si>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</si>
  <si>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</si>
  <si>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</si>
  <si>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</si>
  <si>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</si>
  <si>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</si>
  <si>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</si>
  <si>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</si>
  <si>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</si>
  <si>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</si>
  <si>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</si>
  <si>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</si>
  <si>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</si>
  <si>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</si>
  <si>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</si>
  <si>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</si>
  <si>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</si>
  <si>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</si>
  <si>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</si>
  <si>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</si>
  <si>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</si>
  <si>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</si>
  <si>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</si>
  <si>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</si>
  <si>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</si>
  <si>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</si>
  <si>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</si>
  <si>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</si>
  <si>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</si>
  <si>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</si>
  <si>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</si>
  <si>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</si>
  <si>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</si>
  <si>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</si>
  <si>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</si>
  <si>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</si>
  <si>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</si>
  <si>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</si>
  <si>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</si>
  <si>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</si>
  <si>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</si>
  <si>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</si>
  <si>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</si>
  <si>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</si>
  <si>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</si>
  <si>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</si>
  <si>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</si>
  <si>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</si>
  <si>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</si>
  <si>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</si>
  <si>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</si>
  <si>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</si>
  <si>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</si>
  <si>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</si>
  <si>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</si>
  <si>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</si>
  <si>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</si>
  <si>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</si>
  <si>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</si>
  <si>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</si>
  <si>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</si>
  <si>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</si>
  <si>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</si>
  <si>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</si>
  <si>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</si>
  <si>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</si>
  <si>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</si>
  <si>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</si>
  <si>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</si>
  <si>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</si>
  <si>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</si>
  <si>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</si>
  <si>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</si>
  <si>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</si>
  <si>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</si>
  <si>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</si>
  <si>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</si>
  <si>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</si>
  <si>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</si>
  <si>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</si>
  <si>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</si>
  <si>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</si>
  <si>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</si>
  <si>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</si>
  <si>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</si>
  <si>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</si>
  <si>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</si>
  <si>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</si>
  <si>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</si>
  <si>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</si>
  <si>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</si>
  <si>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</si>
  <si>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</si>
  <si>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</si>
  <si>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</si>
  <si>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</si>
  <si>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</si>
  <si>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</si>
  <si>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</si>
  <si>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</si>
  <si>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</si>
  <si>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</si>
  <si>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</si>
  <si>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</si>
  <si>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</si>
  <si>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</si>
  <si>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</si>
  <si>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</si>
  <si>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</si>
  <si>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</si>
  <si>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</si>
  <si>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</si>
  <si>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</si>
  <si>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</si>
  <si>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</si>
  <si>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</si>
  <si>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</si>
  <si>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</si>
  <si>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</si>
  <si>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</si>
  <si>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</si>
  <si>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</si>
  <si>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</si>
  <si>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</si>
  <si>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</si>
  <si>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</si>
  <si>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</si>
  <si>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</si>
  <si>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</si>
  <si>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</si>
  <si>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</si>
  <si>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</si>
  <si>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</si>
  <si>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</si>
  <si>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</si>
  <si>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</si>
  <si>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</si>
  <si>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</si>
  <si>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</si>
  <si>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</si>
  <si>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</si>
  <si>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</si>
  <si>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</si>
  <si>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</si>
  <si>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</si>
  <si>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</si>
  <si>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</si>
  <si>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</si>
  <si>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</si>
  <si>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</si>
  <si>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</si>
  <si>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</si>
  <si>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</si>
  <si>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</si>
  <si>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</si>
  <si>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</si>
  <si>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</si>
  <si>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</si>
  <si>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</si>
  <si>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</si>
  <si>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</si>
  <si>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</si>
  <si>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</si>
  <si>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</si>
  <si>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</si>
  <si>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</si>
  <si>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</si>
  <si>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</si>
  <si>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</si>
  <si>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</si>
  <si>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</si>
  <si>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</si>
  <si>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</si>
  <si>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</si>
  <si>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</si>
  <si>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</si>
  <si>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</si>
  <si>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</si>
  <si>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</si>
  <si>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</si>
  <si>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</si>
  <si>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</si>
  <si>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</si>
  <si>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</si>
  <si>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</si>
  <si>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</si>
  <si>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</si>
  <si>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</si>
  <si>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</si>
  <si>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</si>
  <si>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</si>
  <si>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</si>
  <si>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</si>
  <si>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</si>
  <si>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</si>
  <si>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</si>
  <si>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</si>
  <si>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</si>
  <si>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</si>
  <si>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</si>
  <si>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</si>
  <si>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</si>
  <si>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</si>
  <si>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</si>
  <si>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</si>
  <si>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</si>
  <si>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</si>
  <si>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</si>
  <si>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</si>
  <si>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</si>
  <si>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</si>
  <si>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</si>
  <si>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</si>
  <si>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</si>
  <si>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</si>
  <si>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</si>
  <si>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</si>
  <si>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</si>
  <si>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</si>
  <si>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</si>
  <si>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</si>
  <si>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</si>
  <si>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</si>
  <si>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</si>
  <si>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</si>
  <si>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</si>
  <si>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</si>
  <si>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</si>
  <si>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</si>
  <si>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</si>
  <si>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</si>
  <si>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</si>
  <si>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</si>
  <si>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</si>
  <si>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</si>
  <si>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</si>
  <si>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</si>
  <si>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</si>
  <si>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</si>
  <si>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</si>
  <si>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</si>
  <si>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</si>
  <si>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</si>
  <si>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</si>
  <si>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</si>
  <si>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</si>
  <si>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</si>
  <si>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</si>
  <si>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</si>
  <si>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</si>
  <si>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</si>
  <si>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</si>
  <si>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</si>
  <si>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</si>
  <si>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</si>
  <si>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</si>
  <si>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</si>
  <si>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</si>
  <si>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</si>
  <si>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</si>
  <si>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</si>
  <si>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</si>
  <si>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</si>
  <si>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</si>
  <si>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</si>
  <si>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</si>
  <si>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FROEBEL</t>
  </si>
  <si>
    <t>Prestación de servicios en el marco de la educación inicial y atención integral, acompañamiento psicosocial a los niños y niñas de preescolar y primaria en su contexto educativo y familiar, asistencia en salud y nutrición a los niños y niñas de preescolar y primaria con sus familias, formulación y acompañamiento de proyectos pedagógicos innovadores e incluyentes.</t>
  </si>
  <si>
    <t>FRANCO FELIPE GUARAGNA AVENDAÑO</t>
  </si>
  <si>
    <t>KM 4 VIA GAIRA EDS BIOMAX LOCAL 3 Y 4</t>
  </si>
  <si>
    <t>3008171001</t>
  </si>
  <si>
    <t>asoproindcar@gmail.com</t>
  </si>
  <si>
    <t>2021-20-10000708</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</si>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</sst>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E10" zoomScale="55" zoomScaleNormal="55" zoomScaleSheetLayoutView="40" zoomScalePageLayoutView="40" workbookViewId="0">
      <selection activeCell="L21" sqref="L21"/>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03" t="s">
        <v>2654</v>
      </c>
      <c r="D2" s="204"/>
      <c r="E2" s="204"/>
      <c r="F2" s="204"/>
      <c r="G2" s="204"/>
      <c r="H2" s="204"/>
      <c r="I2" s="204"/>
      <c r="J2" s="204"/>
      <c r="K2" s="204"/>
      <c r="L2" s="179" t="s">
        <v>2640</v>
      </c>
      <c r="M2" s="179"/>
      <c r="N2" s="187" t="s">
        <v>2641</v>
      </c>
      <c r="O2" s="188"/>
    </row>
    <row r="3" spans="1:20" ht="33" customHeight="1" x14ac:dyDescent="0.3">
      <c r="A3" s="9"/>
      <c r="B3" s="8"/>
      <c r="C3" s="205"/>
      <c r="D3" s="206"/>
      <c r="E3" s="206"/>
      <c r="F3" s="206"/>
      <c r="G3" s="206"/>
      <c r="H3" s="206"/>
      <c r="I3" s="206"/>
      <c r="J3" s="206"/>
      <c r="K3" s="206"/>
      <c r="L3" s="189" t="s">
        <v>1</v>
      </c>
      <c r="M3" s="189"/>
      <c r="N3" s="189" t="s">
        <v>2642</v>
      </c>
      <c r="O3" s="191"/>
    </row>
    <row r="4" spans="1:20" ht="24.75" customHeight="1" thickBot="1" x14ac:dyDescent="0.35">
      <c r="A4" s="10"/>
      <c r="B4" s="12"/>
      <c r="C4" s="207"/>
      <c r="D4" s="208"/>
      <c r="E4" s="208"/>
      <c r="F4" s="208"/>
      <c r="G4" s="208"/>
      <c r="H4" s="208"/>
      <c r="I4" s="208"/>
      <c r="J4" s="208"/>
      <c r="K4" s="208"/>
      <c r="L4" s="192" t="s">
        <v>0</v>
      </c>
      <c r="M4" s="192"/>
      <c r="N4" s="192"/>
      <c r="O4" s="193"/>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5">
      <c r="A15" s="9"/>
      <c r="B15" s="32" t="s">
        <v>2635</v>
      </c>
      <c r="C15" s="156" t="s">
        <v>2682</v>
      </c>
      <c r="D15" s="35"/>
      <c r="E15" s="35"/>
      <c r="F15" s="5"/>
      <c r="G15" s="32" t="s">
        <v>1168</v>
      </c>
      <c r="H15" s="103" t="s">
        <v>459</v>
      </c>
      <c r="I15" s="32" t="s">
        <v>2624</v>
      </c>
      <c r="J15" s="108" t="s">
        <v>2626</v>
      </c>
      <c r="L15" s="209" t="s">
        <v>8</v>
      </c>
      <c r="M15" s="209"/>
      <c r="N15" s="128"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180" t="s">
        <v>21</v>
      </c>
      <c r="B17" s="181"/>
      <c r="C17" s="181"/>
      <c r="D17" s="181"/>
      <c r="E17" s="181"/>
      <c r="F17" s="181"/>
      <c r="G17" s="181"/>
      <c r="H17" s="180" t="s">
        <v>12</v>
      </c>
      <c r="I17" s="181"/>
      <c r="J17" s="181"/>
      <c r="K17" s="181"/>
      <c r="L17" s="181"/>
      <c r="M17" s="181"/>
      <c r="N17" s="181"/>
      <c r="O17" s="182"/>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3">
      <c r="A20" s="9"/>
      <c r="B20" s="109">
        <v>900612066</v>
      </c>
      <c r="C20" s="5"/>
      <c r="D20" s="73"/>
      <c r="E20" s="5"/>
      <c r="F20" s="5"/>
      <c r="G20" s="5"/>
      <c r="H20" s="186"/>
      <c r="I20" s="149" t="s">
        <v>459</v>
      </c>
      <c r="J20" s="150" t="s">
        <v>485</v>
      </c>
      <c r="K20" s="151">
        <v>1859138645</v>
      </c>
      <c r="L20" s="152">
        <v>44193</v>
      </c>
      <c r="M20" s="152">
        <v>44561</v>
      </c>
      <c r="N20" s="135">
        <f>+(M20-L20)/30</f>
        <v>12.266666666666667</v>
      </c>
      <c r="O20" s="138"/>
      <c r="U20" s="134"/>
      <c r="V20" s="105">
        <f ca="1">NOW()</f>
        <v>44191.389060300928</v>
      </c>
      <c r="W20" s="105">
        <f ca="1">NOW()</f>
        <v>44191.389060300928</v>
      </c>
    </row>
    <row r="21" spans="1:23" ht="30" customHeight="1" outlineLevel="1" x14ac:dyDescent="0.3">
      <c r="A21" s="9"/>
      <c r="B21" s="71"/>
      <c r="C21" s="5"/>
      <c r="D21" s="5"/>
      <c r="E21" s="5"/>
      <c r="F21" s="5"/>
      <c r="G21" s="5"/>
      <c r="H21" s="70"/>
      <c r="I21" s="149" t="s">
        <v>459</v>
      </c>
      <c r="J21" s="150" t="s">
        <v>478</v>
      </c>
      <c r="K21" s="151">
        <v>1859138645</v>
      </c>
      <c r="L21" s="152">
        <v>44193</v>
      </c>
      <c r="M21" s="152">
        <v>44561</v>
      </c>
      <c r="N21" s="135">
        <f t="shared" ref="N21:N35" si="0">+(M21-L21)/30</f>
        <v>12.266666666666667</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3">
      <c r="A27" s="9"/>
      <c r="B27" s="101"/>
      <c r="C27" s="21"/>
      <c r="D27" s="21"/>
      <c r="E27" s="21"/>
      <c r="F27" s="5"/>
      <c r="G27" s="5"/>
      <c r="H27" s="70"/>
      <c r="I27" s="149"/>
      <c r="J27" s="150"/>
      <c r="K27" s="151"/>
      <c r="L27" s="152"/>
      <c r="M27" s="152"/>
      <c r="N27" s="136">
        <f t="shared" si="1"/>
        <v>0</v>
      </c>
      <c r="O27" s="139"/>
    </row>
    <row r="28" spans="1:23" ht="30" customHeight="1" outlineLevel="1" x14ac:dyDescent="0.3">
      <c r="A28" s="9"/>
      <c r="B28" s="101"/>
      <c r="C28" s="21"/>
      <c r="D28" s="21"/>
      <c r="E28" s="21"/>
      <c r="F28" s="5"/>
      <c r="G28" s="5"/>
      <c r="H28" s="70"/>
      <c r="I28" s="149"/>
      <c r="J28" s="150"/>
      <c r="K28" s="151"/>
      <c r="L28" s="152"/>
      <c r="M28" s="152"/>
      <c r="N28" s="136">
        <f t="shared" si="1"/>
        <v>0</v>
      </c>
      <c r="O28" s="139"/>
    </row>
    <row r="29" spans="1:23" ht="30" customHeight="1" outlineLevel="1" x14ac:dyDescent="0.3">
      <c r="A29" s="9"/>
      <c r="B29" s="71"/>
      <c r="C29" s="5"/>
      <c r="D29" s="5"/>
      <c r="E29" s="5"/>
      <c r="F29" s="5"/>
      <c r="G29" s="5"/>
      <c r="H29" s="70"/>
      <c r="I29" s="149"/>
      <c r="J29" s="150"/>
      <c r="K29" s="151"/>
      <c r="L29" s="152"/>
      <c r="M29" s="152"/>
      <c r="N29" s="136">
        <f t="shared" si="1"/>
        <v>0</v>
      </c>
      <c r="O29" s="139"/>
    </row>
    <row r="30" spans="1:23" ht="30" customHeight="1" outlineLevel="1" x14ac:dyDescent="0.3">
      <c r="A30" s="9"/>
      <c r="B30" s="71"/>
      <c r="C30" s="5"/>
      <c r="D30" s="5"/>
      <c r="E30" s="5"/>
      <c r="F30" s="5"/>
      <c r="G30" s="5"/>
      <c r="H30" s="70"/>
      <c r="I30" s="149"/>
      <c r="J30" s="150"/>
      <c r="K30" s="151"/>
      <c r="L30" s="152"/>
      <c r="M30" s="152"/>
      <c r="N30" s="136">
        <f t="shared" si="1"/>
        <v>0</v>
      </c>
      <c r="O30" s="139"/>
    </row>
    <row r="31" spans="1:23" ht="30" customHeight="1" outlineLevel="1" x14ac:dyDescent="0.3">
      <c r="A31" s="9"/>
      <c r="B31" s="71"/>
      <c r="C31" s="5"/>
      <c r="D31" s="5"/>
      <c r="E31" s="5"/>
      <c r="F31" s="5"/>
      <c r="G31" s="5"/>
      <c r="H31" s="70"/>
      <c r="I31" s="149"/>
      <c r="J31" s="150"/>
      <c r="K31" s="151"/>
      <c r="L31" s="152"/>
      <c r="M31" s="152"/>
      <c r="N31" s="136">
        <f t="shared" si="1"/>
        <v>0</v>
      </c>
      <c r="O31" s="139"/>
    </row>
    <row r="32" spans="1:23" ht="30" customHeight="1" outlineLevel="1" x14ac:dyDescent="0.3">
      <c r="A32" s="9"/>
      <c r="B32" s="71"/>
      <c r="C32" s="5"/>
      <c r="D32" s="5"/>
      <c r="E32" s="5"/>
      <c r="F32" s="5"/>
      <c r="G32" s="5"/>
      <c r="H32" s="70"/>
      <c r="I32" s="149"/>
      <c r="J32" s="150"/>
      <c r="K32" s="151"/>
      <c r="L32" s="152"/>
      <c r="M32" s="152"/>
      <c r="N32" s="136">
        <f t="shared" si="1"/>
        <v>0</v>
      </c>
      <c r="O32" s="139"/>
    </row>
    <row r="33" spans="1:16" ht="30" customHeight="1" outlineLevel="1" x14ac:dyDescent="0.3">
      <c r="A33" s="9"/>
      <c r="B33" s="71"/>
      <c r="C33" s="5"/>
      <c r="D33" s="5"/>
      <c r="E33" s="5"/>
      <c r="F33" s="5"/>
      <c r="G33" s="5"/>
      <c r="H33" s="70"/>
      <c r="I33" s="149"/>
      <c r="J33" s="150"/>
      <c r="K33" s="151"/>
      <c r="L33" s="152"/>
      <c r="M33" s="152"/>
      <c r="N33" s="136">
        <f t="shared" si="1"/>
        <v>0</v>
      </c>
      <c r="O33" s="139"/>
    </row>
    <row r="34" spans="1:16" ht="30" customHeight="1" outlineLevel="1" x14ac:dyDescent="0.3">
      <c r="A34" s="9"/>
      <c r="B34" s="71"/>
      <c r="C34" s="5"/>
      <c r="D34" s="5"/>
      <c r="E34" s="5"/>
      <c r="F34" s="5"/>
      <c r="G34" s="5"/>
      <c r="H34" s="70"/>
      <c r="I34" s="149"/>
      <c r="J34" s="150"/>
      <c r="K34" s="151"/>
      <c r="L34" s="152"/>
      <c r="M34" s="152"/>
      <c r="N34" s="136">
        <f t="shared" si="0"/>
        <v>0</v>
      </c>
      <c r="O34" s="139"/>
    </row>
    <row r="35" spans="1:16" ht="30" customHeight="1" outlineLevel="1" x14ac:dyDescent="0.3">
      <c r="A35" s="9"/>
      <c r="B35" s="71"/>
      <c r="C35" s="5"/>
      <c r="D35" s="5"/>
      <c r="E35" s="5"/>
      <c r="F35" s="5"/>
      <c r="G35" s="5"/>
      <c r="H35" s="70"/>
      <c r="I35" s="149"/>
      <c r="J35" s="150"/>
      <c r="K35" s="151"/>
      <c r="L35" s="152"/>
      <c r="M35" s="152"/>
      <c r="N35" s="136">
        <f t="shared" si="0"/>
        <v>0</v>
      </c>
      <c r="O35" s="139"/>
    </row>
    <row r="36" spans="1:16" x14ac:dyDescent="0.3">
      <c r="A36" s="9"/>
      <c r="B36" s="5"/>
      <c r="C36" s="5"/>
      <c r="D36" s="5"/>
      <c r="E36" s="5"/>
      <c r="F36" s="5"/>
      <c r="G36" s="5"/>
      <c r="H36" s="9"/>
      <c r="I36" s="5"/>
      <c r="J36" s="5"/>
      <c r="K36" s="5"/>
      <c r="L36" s="5"/>
      <c r="M36" s="5"/>
      <c r="N36" s="5"/>
      <c r="O36" s="8"/>
    </row>
    <row r="37" spans="1:16" x14ac:dyDescent="0.3">
      <c r="A37" s="9"/>
      <c r="B37" s="210" t="s">
        <v>2</v>
      </c>
      <c r="C37" s="210"/>
      <c r="D37" s="210"/>
      <c r="E37" s="210"/>
      <c r="F37" s="210"/>
      <c r="G37" s="5"/>
      <c r="H37" s="129"/>
      <c r="I37" s="130"/>
      <c r="J37" s="130"/>
      <c r="K37" s="130"/>
      <c r="L37" s="130"/>
      <c r="M37" s="130"/>
      <c r="N37" s="130"/>
      <c r="O37" s="131"/>
    </row>
    <row r="38" spans="1:16" ht="21" customHeight="1" x14ac:dyDescent="0.3">
      <c r="A38" s="9"/>
      <c r="B38" s="178" t="str">
        <f>VLOOKUP(B20,EAS!A2:B1439,2,0)</f>
        <v xml:space="preserve">ASOCIACIÓN DE PRODUCTORES DE LA REGION CARIBE </v>
      </c>
      <c r="C38" s="178"/>
      <c r="D38" s="178"/>
      <c r="E38" s="178"/>
      <c r="F38" s="178"/>
      <c r="G38" s="5"/>
      <c r="H38" s="132"/>
      <c r="I38" s="190" t="s">
        <v>7</v>
      </c>
      <c r="J38" s="190"/>
      <c r="K38" s="190"/>
      <c r="L38" s="190"/>
      <c r="M38" s="190"/>
      <c r="N38" s="190"/>
      <c r="O38" s="133"/>
    </row>
    <row r="39" spans="1:16" ht="42.9" customHeight="1" thickBot="1" x14ac:dyDescent="0.35">
      <c r="A39" s="10"/>
      <c r="B39" s="11"/>
      <c r="C39" s="11"/>
      <c r="D39" s="11"/>
      <c r="E39" s="11"/>
      <c r="F39" s="11"/>
      <c r="G39" s="11"/>
      <c r="H39" s="10"/>
      <c r="I39" s="222" t="s">
        <v>2683</v>
      </c>
      <c r="J39" s="222"/>
      <c r="K39" s="222"/>
      <c r="L39" s="222"/>
      <c r="M39" s="222"/>
      <c r="N39" s="222"/>
      <c r="O39" s="12"/>
    </row>
    <row r="40" spans="1:16" ht="15" thickBot="1" x14ac:dyDescent="0.35"/>
    <row r="41" spans="1:16" s="19" customFormat="1" ht="31.5" customHeight="1" thickBot="1" x14ac:dyDescent="0.35">
      <c r="A41" s="180" t="s">
        <v>3</v>
      </c>
      <c r="B41" s="181"/>
      <c r="C41" s="181"/>
      <c r="D41" s="181"/>
      <c r="E41" s="181"/>
      <c r="F41" s="181"/>
      <c r="G41" s="181"/>
      <c r="H41" s="181"/>
      <c r="I41" s="181"/>
      <c r="J41" s="181"/>
      <c r="K41" s="181"/>
      <c r="L41" s="181"/>
      <c r="M41" s="181"/>
      <c r="N41" s="181"/>
      <c r="O41" s="182"/>
      <c r="P41" s="76"/>
    </row>
    <row r="42" spans="1:16" ht="8.25" customHeight="1" thickBot="1" x14ac:dyDescent="0.35"/>
    <row r="43" spans="1:16" s="19" customFormat="1" ht="31.5" customHeight="1" thickBot="1" x14ac:dyDescent="0.35">
      <c r="A43" s="224" t="s">
        <v>4</v>
      </c>
      <c r="B43" s="225"/>
      <c r="C43" s="225"/>
      <c r="D43" s="225"/>
      <c r="E43" s="225"/>
      <c r="F43" s="225"/>
      <c r="G43" s="225"/>
      <c r="H43" s="225"/>
      <c r="I43" s="225"/>
      <c r="J43" s="225"/>
      <c r="K43" s="225"/>
      <c r="L43" s="225"/>
      <c r="M43" s="225"/>
      <c r="N43" s="225"/>
      <c r="O43" s="226"/>
      <c r="P43" s="76"/>
    </row>
    <row r="44" spans="1:16" ht="15" customHeight="1" x14ac:dyDescent="0.3">
      <c r="A44" s="227" t="s">
        <v>2655</v>
      </c>
      <c r="B44" s="228"/>
      <c r="C44" s="228"/>
      <c r="D44" s="228"/>
      <c r="E44" s="228"/>
      <c r="F44" s="228"/>
      <c r="G44" s="228"/>
      <c r="H44" s="228"/>
      <c r="I44" s="228"/>
      <c r="J44" s="228"/>
      <c r="K44" s="228"/>
      <c r="L44" s="228"/>
      <c r="M44" s="228"/>
      <c r="N44" s="228"/>
      <c r="O44" s="229"/>
    </row>
    <row r="45" spans="1:16" x14ac:dyDescent="0.3">
      <c r="A45" s="230"/>
      <c r="B45" s="231"/>
      <c r="C45" s="231"/>
      <c r="D45" s="231"/>
      <c r="E45" s="231"/>
      <c r="F45" s="231"/>
      <c r="G45" s="231"/>
      <c r="H45" s="231"/>
      <c r="I45" s="231"/>
      <c r="J45" s="231"/>
      <c r="K45" s="231"/>
      <c r="L45" s="231"/>
      <c r="M45" s="231"/>
      <c r="N45" s="231"/>
      <c r="O45" s="232"/>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43">
        <v>1</v>
      </c>
      <c r="B48" s="122" t="s">
        <v>2676</v>
      </c>
      <c r="C48" s="112" t="s">
        <v>32</v>
      </c>
      <c r="D48" s="110"/>
      <c r="E48" s="145">
        <v>42390</v>
      </c>
      <c r="F48" s="145">
        <v>42725</v>
      </c>
      <c r="G48" s="160">
        <f>IF(AND(E48&lt;&gt;"",F48&lt;&gt;""),((F48-E48)/30),"")</f>
        <v>11.166666666666666</v>
      </c>
      <c r="H48" s="114" t="s">
        <v>2677</v>
      </c>
      <c r="I48" s="113" t="s">
        <v>711</v>
      </c>
      <c r="J48" s="113" t="s">
        <v>713</v>
      </c>
      <c r="K48" s="116">
        <v>8420000</v>
      </c>
      <c r="L48" s="115" t="s">
        <v>1148</v>
      </c>
      <c r="M48" s="117">
        <v>1</v>
      </c>
      <c r="N48" s="115" t="s">
        <v>27</v>
      </c>
      <c r="O48" s="115" t="s">
        <v>26</v>
      </c>
      <c r="P48" s="78"/>
    </row>
    <row r="49" spans="1:16" s="6" customFormat="1" ht="24.75" customHeight="1" x14ac:dyDescent="0.3">
      <c r="A49" s="143">
        <v>2</v>
      </c>
      <c r="B49" s="111" t="s">
        <v>2676</v>
      </c>
      <c r="C49" s="112" t="s">
        <v>32</v>
      </c>
      <c r="D49" s="110"/>
      <c r="E49" s="145">
        <v>42748</v>
      </c>
      <c r="F49" s="145">
        <v>43082</v>
      </c>
      <c r="G49" s="160">
        <f t="shared" ref="G49:G50" si="2">IF(AND(E49&lt;&gt;"",F49&lt;&gt;""),((F49-E49)/30),"")</f>
        <v>11.133333333333333</v>
      </c>
      <c r="H49" s="122" t="s">
        <v>2677</v>
      </c>
      <c r="I49" s="113" t="s">
        <v>711</v>
      </c>
      <c r="J49" s="113" t="s">
        <v>713</v>
      </c>
      <c r="K49" s="116">
        <v>11863000</v>
      </c>
      <c r="L49" s="115" t="s">
        <v>1148</v>
      </c>
      <c r="M49" s="117">
        <v>1</v>
      </c>
      <c r="N49" s="115" t="s">
        <v>27</v>
      </c>
      <c r="O49" s="115" t="s">
        <v>26</v>
      </c>
      <c r="P49" s="78"/>
    </row>
    <row r="50" spans="1:16" s="6" customFormat="1" ht="24.75" customHeight="1" x14ac:dyDescent="0.3">
      <c r="A50" s="143">
        <v>3</v>
      </c>
      <c r="B50" s="111" t="s">
        <v>2676</v>
      </c>
      <c r="C50" s="112" t="s">
        <v>32</v>
      </c>
      <c r="D50" s="110"/>
      <c r="E50" s="145">
        <v>43115</v>
      </c>
      <c r="F50" s="145">
        <v>43449</v>
      </c>
      <c r="G50" s="160">
        <f t="shared" si="2"/>
        <v>11.133333333333333</v>
      </c>
      <c r="H50" s="119" t="s">
        <v>2677</v>
      </c>
      <c r="I50" s="113" t="s">
        <v>711</v>
      </c>
      <c r="J50" s="113" t="s">
        <v>713</v>
      </c>
      <c r="K50" s="116">
        <v>10150000</v>
      </c>
      <c r="L50" s="115" t="s">
        <v>1148</v>
      </c>
      <c r="M50" s="117">
        <v>1</v>
      </c>
      <c r="N50" s="115" t="s">
        <v>27</v>
      </c>
      <c r="O50" s="115" t="s">
        <v>26</v>
      </c>
      <c r="P50" s="78"/>
    </row>
    <row r="51" spans="1:16" s="6" customFormat="1" ht="24.75" customHeight="1" outlineLevel="1" x14ac:dyDescent="0.3">
      <c r="A51" s="143">
        <v>4</v>
      </c>
      <c r="B51" s="111" t="s">
        <v>2676</v>
      </c>
      <c r="C51" s="112" t="s">
        <v>32</v>
      </c>
      <c r="D51" s="110"/>
      <c r="E51" s="145">
        <v>43483</v>
      </c>
      <c r="F51" s="145">
        <v>43695</v>
      </c>
      <c r="G51" s="160">
        <f t="shared" ref="G51:G107" si="3">IF(AND(E51&lt;&gt;"",F51&lt;&gt;""),((F51-E51)/30),"")</f>
        <v>7.0666666666666664</v>
      </c>
      <c r="H51" s="114" t="s">
        <v>2677</v>
      </c>
      <c r="I51" s="113" t="s">
        <v>711</v>
      </c>
      <c r="J51" s="113" t="s">
        <v>713</v>
      </c>
      <c r="K51" s="116">
        <v>9642000</v>
      </c>
      <c r="L51" s="115" t="s">
        <v>1148</v>
      </c>
      <c r="M51" s="117">
        <v>1</v>
      </c>
      <c r="N51" s="115" t="s">
        <v>27</v>
      </c>
      <c r="O51" s="115" t="s">
        <v>26</v>
      </c>
      <c r="P51" s="78"/>
    </row>
    <row r="52" spans="1:16" s="7" customFormat="1" ht="24.75" customHeight="1" outlineLevel="1" x14ac:dyDescent="0.3">
      <c r="A52" s="144">
        <v>5</v>
      </c>
      <c r="B52" s="111"/>
      <c r="C52" s="112"/>
      <c r="D52" s="110"/>
      <c r="E52" s="145"/>
      <c r="F52" s="145"/>
      <c r="G52" s="160" t="str">
        <f t="shared" si="3"/>
        <v/>
      </c>
      <c r="H52" s="119"/>
      <c r="I52" s="113"/>
      <c r="J52" s="113"/>
      <c r="K52" s="116"/>
      <c r="L52" s="115"/>
      <c r="M52" s="117"/>
      <c r="N52" s="115"/>
      <c r="O52" s="115"/>
      <c r="P52" s="79"/>
    </row>
    <row r="53" spans="1:16" s="7" customFormat="1" ht="24.75" customHeight="1" outlineLevel="1" x14ac:dyDescent="0.3">
      <c r="A53" s="144">
        <v>6</v>
      </c>
      <c r="B53" s="111"/>
      <c r="C53" s="112"/>
      <c r="D53" s="110"/>
      <c r="E53" s="145"/>
      <c r="F53" s="145"/>
      <c r="G53" s="160" t="str">
        <f t="shared" si="3"/>
        <v/>
      </c>
      <c r="H53" s="119"/>
      <c r="I53" s="113"/>
      <c r="J53" s="113"/>
      <c r="K53" s="116"/>
      <c r="L53" s="115"/>
      <c r="M53" s="117"/>
      <c r="N53" s="115"/>
      <c r="O53" s="115"/>
      <c r="P53" s="79"/>
    </row>
    <row r="54" spans="1:16" s="7" customFormat="1" ht="24.75" customHeight="1" outlineLevel="1" x14ac:dyDescent="0.3">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3">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3">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3">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3">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3">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3">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3">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3">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3">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3">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3">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3">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3">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3">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3">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3">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3">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3">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3">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3">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3">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3">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3">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3">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3">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3">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3">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3">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3">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3">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3">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3">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3">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3">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3">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3">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3">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3">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3">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3">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3">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3">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3">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3">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3">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3">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3">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3">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3">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3">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3">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3">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3">
      <c r="A107" s="144">
        <v>60</v>
      </c>
      <c r="B107" s="64"/>
      <c r="C107" s="65"/>
      <c r="D107" s="63"/>
      <c r="E107" s="145"/>
      <c r="F107" s="145"/>
      <c r="G107" s="160" t="str">
        <f t="shared" si="3"/>
        <v/>
      </c>
      <c r="H107" s="64"/>
      <c r="I107" s="63"/>
      <c r="J107" s="63"/>
      <c r="K107" s="66"/>
      <c r="L107" s="65"/>
      <c r="M107" s="67"/>
      <c r="N107" s="65"/>
      <c r="O107" s="65"/>
      <c r="P107" s="79"/>
    </row>
    <row r="108" spans="1:16" ht="29.4" customHeight="1" thickBot="1" x14ac:dyDescent="0.35"/>
    <row r="109" spans="1:16" s="19" customFormat="1" ht="31.5" customHeight="1" thickBot="1" x14ac:dyDescent="0.35">
      <c r="A109" s="224" t="s">
        <v>2633</v>
      </c>
      <c r="B109" s="225"/>
      <c r="C109" s="225"/>
      <c r="D109" s="225"/>
      <c r="E109" s="225"/>
      <c r="F109" s="225"/>
      <c r="G109" s="225"/>
      <c r="H109" s="225"/>
      <c r="I109" s="225"/>
      <c r="J109" s="225"/>
      <c r="K109" s="225"/>
      <c r="L109" s="225"/>
      <c r="M109" s="225"/>
      <c r="N109" s="225"/>
      <c r="O109" s="226"/>
      <c r="P109" s="76"/>
    </row>
    <row r="110" spans="1:16" ht="15" customHeight="1" x14ac:dyDescent="0.3">
      <c r="A110" s="227" t="s">
        <v>2656</v>
      </c>
      <c r="B110" s="228"/>
      <c r="C110" s="228"/>
      <c r="D110" s="228"/>
      <c r="E110" s="228"/>
      <c r="F110" s="228"/>
      <c r="G110" s="228"/>
      <c r="H110" s="228"/>
      <c r="I110" s="228"/>
      <c r="J110" s="228"/>
      <c r="K110" s="228"/>
      <c r="L110" s="228"/>
      <c r="M110" s="228"/>
      <c r="N110" s="228"/>
      <c r="O110" s="229"/>
    </row>
    <row r="111" spans="1:16" ht="15" thickBot="1" x14ac:dyDescent="0.35">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5">
      <c r="I112" s="237" t="s">
        <v>9</v>
      </c>
      <c r="J112" s="238"/>
      <c r="O112" s="175"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3">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3">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3">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3">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3">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3">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3">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3">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3">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3">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3">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3">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3">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3">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3">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3">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3">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3">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3">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3">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3">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3">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3">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3">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3">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3">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3">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3">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3">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3">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3">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3">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3">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3">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3">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3">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3">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3">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3">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3">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3">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3">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3">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3">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3">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5">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5">
      <c r="O161" s="175" t="str">
        <f>HYPERLINK("#MI_Oferente_Singular!A1","INICIO")</f>
        <v>INICIO</v>
      </c>
    </row>
    <row r="162" spans="1:28" s="19" customFormat="1" ht="31.5" customHeight="1" thickBot="1" x14ac:dyDescent="0.35">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3">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3">
      <c r="A164" s="29"/>
      <c r="B164" s="30"/>
      <c r="C164" s="30"/>
      <c r="E164" s="8"/>
      <c r="F164" s="30"/>
      <c r="G164" s="30"/>
      <c r="H164" s="30"/>
      <c r="I164" s="29"/>
      <c r="J164" s="30"/>
      <c r="K164" s="5"/>
      <c r="L164" s="5"/>
      <c r="M164" s="5"/>
      <c r="N164" s="157"/>
      <c r="O164" s="8"/>
      <c r="Q164" s="4" t="s">
        <v>2644</v>
      </c>
    </row>
    <row r="165" spans="1:28" x14ac:dyDescent="0.3">
      <c r="A165" s="9"/>
      <c r="B165" s="210" t="s">
        <v>2614</v>
      </c>
      <c r="C165" s="210"/>
      <c r="D165" s="210"/>
      <c r="E165" s="8"/>
      <c r="F165" s="5"/>
      <c r="G165" s="243" t="s">
        <v>2614</v>
      </c>
      <c r="H165" s="243"/>
      <c r="I165" s="244" t="s">
        <v>1164</v>
      </c>
      <c r="J165" s="245"/>
      <c r="K165" s="245"/>
      <c r="L165" s="245"/>
      <c r="M165" s="245"/>
      <c r="N165" s="107" t="s">
        <v>26</v>
      </c>
      <c r="O165" s="8"/>
      <c r="S165" s="51"/>
    </row>
    <row r="166" spans="1:28" x14ac:dyDescent="0.3">
      <c r="A166" s="9"/>
      <c r="B166" s="5"/>
      <c r="C166" s="5"/>
      <c r="D166" s="158" t="s">
        <v>14</v>
      </c>
      <c r="E166" s="8"/>
      <c r="F166" s="5"/>
      <c r="G166" s="26" t="s">
        <v>14</v>
      </c>
      <c r="I166" s="9"/>
      <c r="J166" s="5"/>
      <c r="K166" s="5"/>
      <c r="L166" s="5"/>
      <c r="M166" s="5"/>
      <c r="N166" s="5"/>
      <c r="O166" s="8"/>
    </row>
    <row r="167" spans="1:28" x14ac:dyDescent="0.3">
      <c r="A167" s="9"/>
      <c r="D167" s="107" t="s">
        <v>26</v>
      </c>
      <c r="E167" s="8"/>
      <c r="F167" s="5"/>
      <c r="G167" s="107" t="s">
        <v>26</v>
      </c>
      <c r="I167" s="246" t="s">
        <v>2643</v>
      </c>
      <c r="J167" s="247"/>
      <c r="K167" s="247"/>
      <c r="L167" s="247"/>
      <c r="M167" s="247"/>
      <c r="N167" s="247"/>
      <c r="O167" s="248"/>
      <c r="U167" s="51"/>
    </row>
    <row r="168" spans="1:28" x14ac:dyDescent="0.3">
      <c r="A168" s="9"/>
      <c r="B168" s="223" t="s">
        <v>2658</v>
      </c>
      <c r="C168" s="223"/>
      <c r="D168" s="223"/>
      <c r="E168" s="8"/>
      <c r="F168" s="5"/>
      <c r="H168" s="81" t="s">
        <v>2657</v>
      </c>
      <c r="I168" s="246"/>
      <c r="J168" s="247"/>
      <c r="K168" s="247"/>
      <c r="L168" s="247"/>
      <c r="M168" s="247"/>
      <c r="N168" s="247"/>
      <c r="O168" s="248"/>
      <c r="Q168" s="51"/>
    </row>
    <row r="169" spans="1:28" x14ac:dyDescent="0.3">
      <c r="A169" s="9"/>
      <c r="B169" s="74" t="s">
        <v>2653</v>
      </c>
      <c r="C169" s="5"/>
      <c r="D169" s="5"/>
      <c r="E169" s="8"/>
      <c r="F169" s="80"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180" t="s">
        <v>2668</v>
      </c>
      <c r="B172" s="181"/>
      <c r="C172" s="181"/>
      <c r="D172" s="181"/>
      <c r="E172" s="181"/>
      <c r="F172" s="181"/>
      <c r="G172" s="181"/>
      <c r="H172" s="181"/>
      <c r="I172" s="181"/>
      <c r="J172" s="181"/>
      <c r="K172" s="181"/>
      <c r="L172" s="181"/>
      <c r="M172" s="181"/>
      <c r="N172" s="181"/>
      <c r="O172" s="182"/>
      <c r="P172" s="76"/>
    </row>
    <row r="173" spans="1:28" ht="15" customHeight="1" x14ac:dyDescent="0.3">
      <c r="A173" s="195" t="s">
        <v>2674</v>
      </c>
      <c r="B173" s="196"/>
      <c r="C173" s="196"/>
      <c r="D173" s="196"/>
      <c r="E173" s="196"/>
      <c r="F173" s="196"/>
      <c r="G173" s="196"/>
      <c r="H173" s="196"/>
      <c r="I173" s="196"/>
      <c r="J173" s="196"/>
      <c r="K173" s="196"/>
      <c r="L173" s="196"/>
      <c r="M173" s="196"/>
      <c r="N173" s="196"/>
      <c r="O173" s="197"/>
    </row>
    <row r="174" spans="1:28" ht="24" thickBot="1" x14ac:dyDescent="0.35">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4" x14ac:dyDescent="0.3">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4" x14ac:dyDescent="0.3">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4" x14ac:dyDescent="0.3">
      <c r="A179" s="9"/>
      <c r="B179" s="221" t="s">
        <v>2669</v>
      </c>
      <c r="C179" s="221"/>
      <c r="D179" s="221"/>
      <c r="E179" s="171">
        <v>0.02</v>
      </c>
      <c r="F179" s="170">
        <v>0.01</v>
      </c>
      <c r="G179" s="165">
        <f>IF(F179&gt;0,SUM(E179+F179),"")</f>
        <v>0.03</v>
      </c>
      <c r="H179" s="5"/>
      <c r="I179" s="221" t="s">
        <v>2671</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3.4" hidden="1" x14ac:dyDescent="0.3">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4" hidden="1" x14ac:dyDescent="0.3">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4" hidden="1" x14ac:dyDescent="0.3">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4" x14ac:dyDescent="0.3">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3">
      <c r="A184" s="9"/>
      <c r="B184" s="87" t="s">
        <v>2670</v>
      </c>
      <c r="C184" s="87"/>
      <c r="D184" s="87"/>
      <c r="E184" s="87"/>
      <c r="F184" s="87"/>
      <c r="G184" s="87"/>
      <c r="H184" s="87"/>
      <c r="I184" s="87"/>
      <c r="J184" s="87"/>
      <c r="K184" s="87"/>
      <c r="L184" s="87"/>
      <c r="M184" s="87"/>
      <c r="N184" s="88"/>
      <c r="O184" s="89"/>
    </row>
    <row r="185" spans="1:28" x14ac:dyDescent="0.3">
      <c r="A185" s="9"/>
      <c r="B185" s="90" t="s">
        <v>2627</v>
      </c>
      <c r="C185" s="166">
        <f>+SUM(G179:G182)</f>
        <v>0.03</v>
      </c>
      <c r="D185" s="91" t="s">
        <v>2628</v>
      </c>
      <c r="E185" s="94">
        <f>+(C185*SUM(K20:K35))</f>
        <v>111548318.7</v>
      </c>
      <c r="F185" s="92"/>
      <c r="G185" s="93"/>
      <c r="H185" s="88"/>
      <c r="I185" s="90" t="s">
        <v>2627</v>
      </c>
      <c r="J185" s="166">
        <f>+SUM(M179:M183)</f>
        <v>0.02</v>
      </c>
      <c r="K185" s="202" t="s">
        <v>2628</v>
      </c>
      <c r="L185" s="202"/>
      <c r="M185" s="94">
        <f>+J185*(SUM(K20:K35))</f>
        <v>74365545.799999997</v>
      </c>
      <c r="N185" s="95"/>
      <c r="O185" s="96"/>
    </row>
    <row r="186" spans="1:28" ht="15" thickBot="1" x14ac:dyDescent="0.35">
      <c r="A186" s="10"/>
      <c r="B186" s="97"/>
      <c r="C186" s="97"/>
      <c r="D186" s="97"/>
      <c r="E186" s="97"/>
      <c r="F186" s="97"/>
      <c r="G186" s="97"/>
      <c r="H186" s="97"/>
      <c r="I186" s="168" t="s">
        <v>2673</v>
      </c>
      <c r="J186" s="97"/>
      <c r="K186" s="97"/>
      <c r="L186" s="97"/>
      <c r="M186" s="97"/>
      <c r="N186" s="98"/>
      <c r="O186" s="99"/>
    </row>
    <row r="187" spans="1:28" ht="8.25" customHeight="1" thickBot="1" x14ac:dyDescent="0.35"/>
    <row r="188" spans="1:28" s="19" customFormat="1" ht="31.5" customHeight="1" thickBot="1" x14ac:dyDescent="0.35">
      <c r="A188" s="180" t="s">
        <v>18</v>
      </c>
      <c r="B188" s="181"/>
      <c r="C188" s="181"/>
      <c r="D188" s="181"/>
      <c r="E188" s="181"/>
      <c r="F188" s="181"/>
      <c r="G188" s="181"/>
      <c r="H188" s="181"/>
      <c r="I188" s="181"/>
      <c r="J188" s="181"/>
      <c r="K188" s="181"/>
      <c r="L188" s="181"/>
      <c r="M188" s="181"/>
      <c r="N188" s="181"/>
      <c r="O188" s="182"/>
      <c r="P188" s="76"/>
    </row>
    <row r="189" spans="1:28" ht="15" customHeight="1" x14ac:dyDescent="0.3">
      <c r="A189" s="195" t="s">
        <v>19</v>
      </c>
      <c r="B189" s="196"/>
      <c r="C189" s="196"/>
      <c r="D189" s="196"/>
      <c r="E189" s="196"/>
      <c r="F189" s="196"/>
      <c r="G189" s="196"/>
      <c r="H189" s="196"/>
      <c r="I189" s="196"/>
      <c r="J189" s="196"/>
      <c r="K189" s="196"/>
      <c r="L189" s="196"/>
      <c r="M189" s="196"/>
      <c r="N189" s="196"/>
      <c r="O189" s="197"/>
    </row>
    <row r="190" spans="1:28" ht="15" thickBot="1" x14ac:dyDescent="0.35">
      <c r="A190" s="198"/>
      <c r="B190" s="199"/>
      <c r="C190" s="199"/>
      <c r="D190" s="199"/>
      <c r="E190" s="199"/>
      <c r="F190" s="199"/>
      <c r="G190" s="199"/>
      <c r="H190" s="199"/>
      <c r="I190" s="199"/>
      <c r="J190" s="199"/>
      <c r="K190" s="199"/>
      <c r="L190" s="199"/>
      <c r="M190" s="199"/>
      <c r="N190" s="199"/>
      <c r="O190" s="200"/>
    </row>
    <row r="191" spans="1:28" ht="21.6" thickBot="1" x14ac:dyDescent="0.35">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3">
      <c r="A192" s="9"/>
      <c r="B192" s="236" t="s">
        <v>2636</v>
      </c>
      <c r="C192" s="236"/>
      <c r="E192" s="5" t="s">
        <v>20</v>
      </c>
      <c r="H192" s="26" t="s">
        <v>24</v>
      </c>
      <c r="J192" s="5" t="s">
        <v>2637</v>
      </c>
      <c r="K192" s="5"/>
      <c r="M192" s="5"/>
      <c r="N192" s="5"/>
      <c r="O192" s="8"/>
      <c r="Q192" s="154"/>
      <c r="R192" s="155"/>
      <c r="S192" s="155"/>
      <c r="T192" s="154"/>
    </row>
    <row r="193" spans="1:18" x14ac:dyDescent="0.3">
      <c r="A193" s="9"/>
      <c r="C193" s="125">
        <v>43815</v>
      </c>
      <c r="D193" s="5"/>
      <c r="E193" s="126">
        <v>3382</v>
      </c>
      <c r="F193" s="5"/>
      <c r="G193" s="5"/>
      <c r="H193" s="147" t="s">
        <v>2678</v>
      </c>
      <c r="J193" s="5"/>
      <c r="K193" s="127"/>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180" t="s">
        <v>29</v>
      </c>
      <c r="B197" s="181"/>
      <c r="C197" s="181"/>
      <c r="D197" s="181"/>
      <c r="E197" s="181"/>
      <c r="F197" s="181"/>
      <c r="G197" s="181"/>
      <c r="H197" s="181"/>
      <c r="I197" s="181"/>
      <c r="J197" s="181"/>
      <c r="K197" s="181"/>
      <c r="L197" s="181"/>
      <c r="M197" s="181"/>
      <c r="N197" s="181"/>
      <c r="O197" s="182"/>
      <c r="P197" s="76"/>
    </row>
    <row r="198" spans="1:18" ht="21.6" thickBot="1" x14ac:dyDescent="0.35">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3">
      <c r="A199" s="9"/>
      <c r="B199" s="194" t="s">
        <v>2659</v>
      </c>
      <c r="C199" s="194"/>
      <c r="D199" s="194"/>
      <c r="E199" s="194"/>
      <c r="F199" s="194"/>
      <c r="G199" s="194"/>
      <c r="H199" s="194"/>
      <c r="I199" s="194"/>
      <c r="J199" s="194"/>
      <c r="K199" s="194"/>
      <c r="L199" s="194"/>
      <c r="M199" s="194"/>
      <c r="N199" s="194"/>
      <c r="O199" s="8"/>
    </row>
    <row r="200" spans="1:18" x14ac:dyDescent="0.3">
      <c r="A200" s="9"/>
      <c r="B200" s="233"/>
      <c r="C200" s="233"/>
      <c r="D200" s="233"/>
      <c r="E200" s="233"/>
      <c r="F200" s="233"/>
      <c r="G200" s="233"/>
      <c r="H200" s="233"/>
      <c r="I200" s="233"/>
      <c r="J200" s="233"/>
      <c r="K200" s="233"/>
      <c r="L200" s="233"/>
      <c r="M200" s="233"/>
      <c r="N200" s="233"/>
      <c r="O200" s="8"/>
    </row>
    <row r="201" spans="1:18" x14ac:dyDescent="0.3">
      <c r="A201" s="9"/>
      <c r="B201" s="234" t="s">
        <v>2648</v>
      </c>
      <c r="C201" s="235"/>
      <c r="D201" s="235"/>
      <c r="E201" s="235"/>
      <c r="F201" s="235"/>
      <c r="G201" s="235"/>
      <c r="H201" s="235"/>
      <c r="I201" s="235"/>
      <c r="J201" s="235"/>
      <c r="K201" s="235"/>
      <c r="L201" s="235"/>
      <c r="M201" s="235"/>
      <c r="N201" s="235"/>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t="s">
        <v>2678</v>
      </c>
      <c r="D211" s="21"/>
      <c r="G211" s="27" t="s">
        <v>2620</v>
      </c>
      <c r="H211" s="148" t="s">
        <v>2679</v>
      </c>
      <c r="J211" s="27" t="s">
        <v>2622</v>
      </c>
      <c r="K211" s="148" t="s">
        <v>2679</v>
      </c>
      <c r="L211" s="21"/>
      <c r="M211" s="21"/>
      <c r="N211" s="21"/>
      <c r="O211" s="8"/>
    </row>
    <row r="212" spans="1:15" x14ac:dyDescent="0.3">
      <c r="A212" s="9"/>
      <c r="B212" s="27" t="s">
        <v>2619</v>
      </c>
      <c r="C212" s="147" t="s">
        <v>2678</v>
      </c>
      <c r="D212" s="21"/>
      <c r="G212" s="27" t="s">
        <v>2621</v>
      </c>
      <c r="H212" s="148" t="s">
        <v>2680</v>
      </c>
      <c r="J212" s="27" t="s">
        <v>2623</v>
      </c>
      <c r="K212" s="147" t="s">
        <v>2681</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4fb10211-09fb-4e80-9f0b-184718d5d98c"/>
    <ds:schemaRef ds:uri="http://purl.org/dc/elements/1.1/"/>
    <ds:schemaRef ds:uri="a65d333d-5b59-4810-bc94-b80d9325abbc"/>
    <ds:schemaRef ds:uri="http://www.w3.org/XML/1998/namespace"/>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CONTABILIDAD</cp:lastModifiedBy>
  <cp:lastPrinted>2020-11-20T15:12:35Z</cp:lastPrinted>
  <dcterms:created xsi:type="dcterms:W3CDTF">2020-10-14T21:57:42Z</dcterms:created>
  <dcterms:modified xsi:type="dcterms:W3CDTF">2020-12-26T14:20:16Z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