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14SUCRE---SAN MARCOS-INVITACIÓN-A-MANIFESTACIÓN-DE-INTERÉS-No.-2021-70-100017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<sst xmlns="http://schemas.openxmlformats.org/spreadsheetml/2006/main" count="3114" uniqueCount="2716">
  <si>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</si>
  <si>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</si>
  <si>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</si>
  <si>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</si>
  <si>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</si>
  <si>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</si>
  <si>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</si>
  <si>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</si>
  <si>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</si>
  <si>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</si>
  <si>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</si>
  <si>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</si>
  <si>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</si>
  <si>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</si>
  <si>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</si>
  <si>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</si>
  <si>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</si>
  <si>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</si>
  <si>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</si>
  <si>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</si>
  <si>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</si>
  <si>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</si>
  <si>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</si>
  <si>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</si>
  <si>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</si>
  <si>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</si>
  <si>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</si>
  <si>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</si>
  <si>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</si>
  <si>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</si>
  <si>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</si>
  <si>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</si>
  <si>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</si>
  <si>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</si>
  <si>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</si>
  <si>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</si>
  <si>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</si>
  <si>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</si>
  <si>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</si>
  <si>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</si>
  <si>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</si>
  <si>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</si>
  <si>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</si>
  <si>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</si>
  <si>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</si>
  <si>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</si>
  <si>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</si>
  <si>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</si>
  <si>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</si>
  <si>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</si>
  <si>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</si>
  <si>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</si>
  <si>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</si>
  <si>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</si>
  <si>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</si>
  <si>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</si>
  <si>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</si>
  <si>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</si>
  <si>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</si>
  <si>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</si>
  <si>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</si>
  <si>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</si>
  <si>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</si>
  <si>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</si>
  <si>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</si>
  <si>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</si>
  <si>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</si>
  <si>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</si>
  <si>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</si>
  <si>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</si>
  <si>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</si>
  <si>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</si>
  <si>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</si>
  <si>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</si>
  <si>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</si>
  <si>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</si>
  <si>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</si>
  <si>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</si>
  <si>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</si>
  <si>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</si>
  <si>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</si>
  <si>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</si>
  <si>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</si>
  <si>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</si>
  <si>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</si>
  <si>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</si>
  <si>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</si>
  <si>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</si>
  <si>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</si>
  <si>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</si>
  <si>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</si>
  <si>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</si>
  <si>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</si>
  <si>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</si>
  <si>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</si>
  <si>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</si>
  <si>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</si>
  <si>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</si>
  <si>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</si>
  <si>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</si>
  <si>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</si>
  <si>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</si>
  <si>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</si>
  <si>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</si>
  <si>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</si>
  <si>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</si>
  <si>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</si>
  <si>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</si>
  <si>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</si>
  <si>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</si>
  <si>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</si>
  <si>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</si>
  <si>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</si>
  <si>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</si>
  <si>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</si>
  <si>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</si>
  <si>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</si>
  <si>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</si>
  <si>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</si>
  <si>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</si>
  <si>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</si>
  <si>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</si>
  <si>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</si>
  <si>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</si>
  <si>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</si>
  <si>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</si>
  <si>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</si>
  <si>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</si>
  <si>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</si>
  <si>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</si>
  <si>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</si>
  <si>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</si>
  <si>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</si>
  <si>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</si>
  <si>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</si>
  <si>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</si>
  <si>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</si>
  <si>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</si>
  <si>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</si>
  <si>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</si>
  <si>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</si>
  <si>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</si>
  <si>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</si>
  <si>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</si>
  <si>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</si>
  <si>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</si>
  <si>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</si>
  <si>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</si>
  <si>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</si>
  <si>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</si>
  <si>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</si>
  <si>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</si>
  <si>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</si>
  <si>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</si>
  <si>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</si>
  <si>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</si>
  <si>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</si>
  <si>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</si>
  <si>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</si>
  <si>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</si>
  <si>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</si>
  <si>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</si>
  <si>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</si>
  <si>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</si>
  <si>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</si>
  <si>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</si>
  <si>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</si>
  <si>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</si>
  <si>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</si>
  <si>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</si>
  <si>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</si>
  <si>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</si>
  <si>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</si>
  <si>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</si>
  <si>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</si>
  <si>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</si>
  <si>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</si>
  <si>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</si>
  <si>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</si>
  <si>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</si>
  <si>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</si>
  <si>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</si>
  <si>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</si>
  <si>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</si>
  <si>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</si>
  <si>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</si>
  <si>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</si>
  <si>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</si>
  <si>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</si>
  <si>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</si>
  <si>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</si>
  <si>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</si>
  <si>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</si>
  <si>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</si>
  <si>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</si>
  <si>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</si>
  <si>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</si>
  <si>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</si>
  <si>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</si>
  <si>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</si>
  <si>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</si>
  <si>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</si>
  <si>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</si>
  <si>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</si>
  <si>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</si>
  <si>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</si>
  <si>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</si>
  <si>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</si>
  <si>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</si>
  <si>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</si>
  <si>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</si>
  <si>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</si>
  <si>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</si>
  <si>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</si>
  <si>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</si>
  <si>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</si>
  <si>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</si>
  <si>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</si>
  <si>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</si>
  <si>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</si>
  <si>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</si>
  <si>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</si>
  <si>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</si>
  <si>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</si>
  <si>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</si>
  <si>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</si>
  <si>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</si>
  <si>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</si>
  <si>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</si>
  <si>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</si>
  <si>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</si>
  <si>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</si>
  <si>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</si>
  <si>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</si>
  <si>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</si>
  <si>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</si>
  <si>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</si>
  <si>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</si>
  <si>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</si>
  <si>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</si>
  <si>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</si>
  <si>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</si>
  <si>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</si>
  <si>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</si>
  <si>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</si>
  <si>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</si>
  <si>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</si>
  <si>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</si>
  <si>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</si>
  <si>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</si>
  <si>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</si>
  <si>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</si>
  <si>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</si>
  <si>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</si>
  <si>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</si>
  <si>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</si>
  <si>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</si>
  <si>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</si>
  <si>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</si>
  <si>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</si>
  <si>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</si>
  <si>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</si>
  <si>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</si>
  <si>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</si>
  <si>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</si>
  <si>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</si>
  <si>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</si>
  <si>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</si>
  <si>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</si>
  <si>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</si>
  <si>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</si>
  <si>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</si>
  <si>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</si>
  <si>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</si>
  <si>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</si>
  <si>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</si>
  <si>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</si>
  <si>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</si>
  <si>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</si>
  <si>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</si>
  <si>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</si>
  <si>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</si>
  <si>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</si>
  <si>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</si>
  <si>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</si>
  <si>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</si>
  <si>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</si>
  <si>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</si>
  <si>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</si>
  <si>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</si>
  <si>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</si>
  <si>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</si>
  <si>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</si>
  <si>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</si>
  <si>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</si>
  <si>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</si>
  <si>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</si>
  <si>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</si>
  <si>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</si>
  <si>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</si>
  <si>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</si>
  <si>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</si>
  <si>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</si>
  <si>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</si>
  <si>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</si>
  <si>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</si>
  <si>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</si>
  <si>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</si>
  <si>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</si>
  <si>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</si>
  <si>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</si>
  <si>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</si>
  <si>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</si>
  <si>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</si>
  <si>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</si>
  <si>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</si>
  <si>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</si>
  <si>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</si>
  <si>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</si>
  <si>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</si>
  <si>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</si>
  <si>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</si>
  <si>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</si>
  <si>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</si>
  <si>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</si>
  <si>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</si>
  <si>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</si>
  <si>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</si>
  <si>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</si>
  <si>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</si>
  <si>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</si>
  <si>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</si>
  <si>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</si>
  <si>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</si>
  <si>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</si>
  <si>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</si>
  <si>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</si>
  <si>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</si>
  <si>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</si>
  <si>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</si>
  <si>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</si>
  <si>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</si>
  <si>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</si>
  <si>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</si>
  <si>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</si>
  <si>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</si>
  <si>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</si>
  <si>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</si>
  <si>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</si>
  <si>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</si>
  <si>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</si>
  <si>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</si>
  <si>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</si>
  <si>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</si>
  <si>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</si>
  <si>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</si>
  <si>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</si>
  <si>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</si>
  <si>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</si>
  <si>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</si>
  <si>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</si>
  <si>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</si>
  <si>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</si>
  <si>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</si>
  <si>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</si>
  <si>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</si>
  <si>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</si>
  <si>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</si>
  <si>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</si>
  <si>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</si>
  <si>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</si>
  <si>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</si>
  <si>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</si>
  <si>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</si>
  <si>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</si>
  <si>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</si>
  <si>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</si>
  <si>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</si>
  <si>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</si>
  <si>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</si>
  <si>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</si>
  <si>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</si>
  <si>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</si>
  <si>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</si>
  <si>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</si>
  <si>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</si>
  <si>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</si>
  <si>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</si>
  <si>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</si>
  <si>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</si>
  <si>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</si>
  <si>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</si>
  <si>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</si>
  <si>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</si>
  <si>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</si>
  <si>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</si>
  <si>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</si>
  <si>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</si>
  <si>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</si>
  <si>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</si>
  <si>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</si>
  <si>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</si>
  <si>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</si>
  <si>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</si>
  <si>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</si>
  <si>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</si>
  <si>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</si>
  <si>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</si>
  <si>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</si>
  <si>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</si>
  <si>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</si>
  <si>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</si>
  <si>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</si>
  <si>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</si>
  <si>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</si>
  <si>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</si>
  <si>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</si>
  <si>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</si>
  <si>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</si>
  <si>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</si>
  <si>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</si>
  <si>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</si>
  <si>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</si>
  <si>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</si>
  <si>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</si>
  <si>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</si>
  <si>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</si>
  <si>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</si>
  <si>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</si>
  <si>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</si>
  <si>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</si>
  <si>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</si>
  <si>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</si>
  <si>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</si>
  <si>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</si>
  <si>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</si>
  <si>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</si>
  <si>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</si>
  <si>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</si>
  <si>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</si>
  <si>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</si>
  <si>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</si>
  <si>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</si>
  <si>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</si>
  <si>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</si>
  <si>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</si>
  <si>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</si>
  <si>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</si>
  <si>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</si>
  <si>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</si>
  <si>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</si>
  <si>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</si>
  <si>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</si>
  <si>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</si>
  <si>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</si>
  <si>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</si>
  <si>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</si>
  <si>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</si>
  <si>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</si>
  <si>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</si>
  <si>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</si>
  <si>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</si>
  <si>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</si>
  <si>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</si>
  <si>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</si>
  <si>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</si>
  <si>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</si>
  <si>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</si>
  <si>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</si>
  <si>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</si>
  <si>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</si>
  <si>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</si>
  <si>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</si>
  <si>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</si>
  <si>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</si>
  <si>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</si>
  <si>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</si>
  <si>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</si>
  <si>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</si>
  <si>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</si>
  <si>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</si>
  <si>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</si>
  <si>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</si>
  <si>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</si>
  <si>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</si>
  <si>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</si>
  <si>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</si>
  <si>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</si>
  <si>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</si>
  <si>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</si>
  <si>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</si>
  <si>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</si>
  <si>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</si>
  <si>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</si>
  <si>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</si>
  <si>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</si>
  <si>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</si>
  <si>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</si>
  <si>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</si>
  <si>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</si>
  <si>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</si>
  <si>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</si>
  <si>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</si>
  <si>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</si>
  <si>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</si>
  <si>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</si>
  <si>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</si>
  <si>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</si>
  <si>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</si>
  <si>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</si>
  <si>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</si>
  <si>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</si>
  <si>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</si>
  <si>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</si>
  <si>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</si>
  <si>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</si>
  <si>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</si>
  <si>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</si>
  <si>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</si>
  <si>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</si>
  <si>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</si>
  <si>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</si>
  <si>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</si>
  <si>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</si>
  <si>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</si>
  <si>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</si>
  <si>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</si>
  <si>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</si>
  <si>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</si>
  <si>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</si>
  <si>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</si>
  <si>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</si>
  <si>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</si>
  <si>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</si>
  <si>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</si>
  <si>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</si>
  <si>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</si>
  <si>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</si>
  <si>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</si>
  <si>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</si>
  <si>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</si>
  <si>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</si>
  <si>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</si>
  <si>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</si>
  <si>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</si>
  <si>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</si>
  <si>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</si>
  <si>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</si>
  <si>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</si>
  <si>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</si>
  <si>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</si>
  <si>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</si>
  <si>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</si>
  <si>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</si>
  <si>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</si>
  <si>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</si>
  <si>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</si>
  <si>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</si>
  <si>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</si>
  <si>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</si>
  <si>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</si>
  <si>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</si>
  <si>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</si>
  <si>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</si>
  <si>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</si>
  <si>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</si>
  <si>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</si>
  <si>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</si>
  <si>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</si>
  <si>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</si>
  <si>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</si>
  <si>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</si>
  <si>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</si>
  <si>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</si>
  <si>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</si>
  <si>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</si>
  <si>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</si>
  <si>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</si>
  <si>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</si>
  <si>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</si>
  <si>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</si>
  <si>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</si>
  <si>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</si>
  <si>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</si>
  <si>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</si>
  <si>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</si>
  <si>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</si>
  <si>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</si>
  <si>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</si>
  <si>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</si>
  <si>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</si>
  <si>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</si>
  <si>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</si>
  <si>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</si>
  <si>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</si>
  <si>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</si>
  <si>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</si>
  <si>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</si>
  <si>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</si>
  <si>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</si>
  <si>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</si>
  <si>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</si>
  <si>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</si>
  <si>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</si>
  <si>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</si>
  <si>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</si>
  <si>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</si>
  <si>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</si>
  <si>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</si>
  <si>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</si>
  <si>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</si>
  <si>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</si>
  <si>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</si>
  <si>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</si>
  <si>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</si>
  <si>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</si>
  <si>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</si>
  <si>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</si>
  <si>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</si>
  <si>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</si>
  <si>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</si>
  <si>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</si>
  <si>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</si>
  <si>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</si>
  <si>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</si>
  <si>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</si>
  <si>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</si>
  <si>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</si>
  <si>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</si>
  <si>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</si>
  <si>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</si>
  <si>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</si>
  <si>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</si>
  <si>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</si>
  <si>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</si>
  <si>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</si>
  <si>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</si>
  <si>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</si>
  <si>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</si>
  <si>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</si>
  <si>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</si>
  <si>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</si>
  <si>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</si>
  <si>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</si>
  <si>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</si>
  <si>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</si>
  <si>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</si>
  <si>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</si>
  <si>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</si>
  <si>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</si>
  <si>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</si>
  <si>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</si>
  <si>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</si>
  <si>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</si>
  <si>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</si>
  <si>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</si>
  <si>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</si>
  <si>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</si>
  <si>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</si>
  <si>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</si>
  <si>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</si>
  <si>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</si>
  <si>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</si>
  <si>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</si>
  <si>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</si>
  <si>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</si>
  <si>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</si>
  <si>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</si>
  <si>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</si>
  <si>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</si>
  <si>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</si>
  <si>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</si>
  <si>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</si>
  <si>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</si>
  <si>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</si>
  <si>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</si>
  <si>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</si>
  <si>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</si>
  <si>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</si>
  <si>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</si>
  <si>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</si>
  <si>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</si>
  <si>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</si>
  <si>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</si>
  <si>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</si>
  <si>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</si>
  <si>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</si>
  <si>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</si>
  <si>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</si>
  <si>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</si>
  <si>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</si>
  <si>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</si>
  <si>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</si>
  <si>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</si>
  <si>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</si>
  <si>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</si>
  <si>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</si>
  <si>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</si>
  <si>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</si>
  <si>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</si>
  <si>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</si>
  <si>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</si>
  <si>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</si>
  <si>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</si>
  <si>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</si>
  <si>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</si>
  <si>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</si>
  <si>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</si>
  <si>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</si>
  <si>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</si>
  <si>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</si>
  <si>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</si>
  <si>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</si>
  <si>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</si>
  <si>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</si>
  <si>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</si>
  <si>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</si>
  <si>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</si>
  <si>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</si>
  <si>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</si>
  <si>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</si>
  <si>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</si>
  <si>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</si>
  <si>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</si>
  <si>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</si>
  <si>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</si>
  <si>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</si>
  <si>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</si>
  <si>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</si>
  <si>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</si>
  <si>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</si>
  <si>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</si>
  <si>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</si>
  <si>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</si>
  <si>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</si>
  <si>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</si>
  <si>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</si>
  <si>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</si>
  <si>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</si>
  <si>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</si>
  <si>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</si>
  <si>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</si>
  <si>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</si>
  <si>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</si>
  <si>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</si>
  <si>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</si>
  <si>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</si>
  <si>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</si>
  <si>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</si>
  <si>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</si>
  <si>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</si>
  <si>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</si>
  <si>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</si>
  <si>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</si>
  <si>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</si>
  <si>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</si>
  <si>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</si>
  <si>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</si>
  <si>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</si>
  <si>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</si>
  <si>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</si>
  <si>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</si>
  <si>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</si>
  <si>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</si>
  <si>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</si>
  <si>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</si>
  <si>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</si>
  <si>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</si>
  <si>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</si>
  <si>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</si>
  <si>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</si>
  <si>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</si>
  <si>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</si>
  <si>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</si>
  <si>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</si>
  <si>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</si>
  <si>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</si>
  <si>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</si>
  <si>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</si>
  <si>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</si>
  <si>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</si>
  <si>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</si>
  <si>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</si>
  <si>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</si>
  <si>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</si>
  <si>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</si>
  <si>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</si>
  <si>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</si>
  <si>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</si>
  <si>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</si>
  <si>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</si>
  <si>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</si>
  <si>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</si>
  <si>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</si>
  <si>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</si>
  <si>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</si>
  <si>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</si>
  <si>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</si>
  <si>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</si>
  <si>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</si>
  <si>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</si>
  <si>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</si>
  <si>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</si>
  <si>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</si>
  <si>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</si>
  <si>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</si>
  <si>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</si>
  <si>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</si>
  <si>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</si>
  <si>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</si>
  <si>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</si>
  <si>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</si>
  <si>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</si>
  <si>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</si>
  <si>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</si>
  <si>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</si>
  <si>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</si>
  <si>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</si>
  <si>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</si>
  <si>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</si>
  <si>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</si>
  <si>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</si>
  <si>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</si>
  <si>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</si>
  <si>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</si>
  <si>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</si>
  <si>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</si>
  <si>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</si>
  <si>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</si>
  <si>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</si>
  <si>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</si>
  <si>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</si>
  <si>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</si>
  <si>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</si>
  <si>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</si>
  <si>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</si>
  <si>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</si>
  <si>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</si>
  <si>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</si>
  <si>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</si>
  <si>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</si>
  <si>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</si>
  <si>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</si>
  <si>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</si>
  <si>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</si>
  <si>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</si>
  <si>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</si>
  <si>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</si>
  <si>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</si>
  <si>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</si>
  <si>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</si>
  <si>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</si>
  <si>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</si>
  <si>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</si>
  <si>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</si>
  <si>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</si>
  <si>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</si>
  <si>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</si>
  <si>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</si>
  <si>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</si>
  <si>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</si>
  <si>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</si>
  <si>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</si>
  <si>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</si>
  <si>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</si>
  <si>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</si>
  <si>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</si>
  <si>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</si>
  <si>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</si>
  <si>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</si>
  <si>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</si>
  <si>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</si>
  <si>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</si>
  <si>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</si>
  <si>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</si>
  <si>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</si>
  <si>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</si>
  <si>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</si>
  <si>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</si>
  <si>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</si>
  <si>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</si>
  <si>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</si>
  <si>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</si>
  <si>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</si>
  <si>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</si>
  <si>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</si>
  <si>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</si>
  <si>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</si>
  <si>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</si>
  <si>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</si>
  <si>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</si>
  <si>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</si>
  <si>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</si>
  <si>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</si>
  <si>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</si>
  <si>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</si>
  <si>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</si>
  <si>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</si>
  <si>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</si>
  <si>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</si>
  <si>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</si>
  <si>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</si>
  <si>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</si>
  <si>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</si>
  <si>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</si>
  <si>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</si>
  <si>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</si>
  <si>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</si>
  <si>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</si>
  <si>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</si>
  <si>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</si>
  <si>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</si>
  <si>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</si>
  <si>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</si>
  <si>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</si>
  <si>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</si>
  <si>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</si>
  <si>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</si>
  <si>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</si>
  <si>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</si>
  <si>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</si>
  <si>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</si>
  <si>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</si>
  <si>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</si>
  <si>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</si>
  <si>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</si>
  <si>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</si>
  <si>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</si>
  <si>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</si>
  <si>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</si>
  <si>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</si>
  <si>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</si>
  <si>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</si>
  <si>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</si>
  <si>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</si>
  <si>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</si>
  <si>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</si>
  <si>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</si>
  <si>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</si>
  <si>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</si>
  <si>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</si>
  <si>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</si>
  <si>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</si>
  <si>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</si>
  <si>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</si>
  <si>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</si>
  <si>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</si>
  <si>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</si>
  <si>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</si>
  <si>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</si>
  <si>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</si>
  <si>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</si>
  <si>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</si>
  <si>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</si>
  <si>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</si>
  <si>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</si>
  <si>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</si>
  <si>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</si>
  <si>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</si>
  <si>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</si>
  <si>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</si>
  <si>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</si>
  <si>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</si>
  <si>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</si>
  <si>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</si>
  <si>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</si>
  <si>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</si>
  <si>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</si>
  <si>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</si>
  <si>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</si>
  <si>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</si>
  <si>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</si>
  <si>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</si>
  <si>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</si>
  <si>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</si>
  <si>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</si>
  <si>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</si>
  <si>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</si>
  <si>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</si>
  <si>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</si>
  <si>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</si>
  <si>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</si>
  <si>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</si>
  <si>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</si>
  <si>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</si>
  <si>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</si>
  <si>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</si>
  <si>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</si>
  <si>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</si>
  <si>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</si>
  <si>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</si>
  <si>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</si>
  <si>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</si>
  <si>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</si>
  <si>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</si>
  <si>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</si>
  <si>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</si>
  <si>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</si>
  <si>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</si>
  <si>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</si>
  <si>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</si>
  <si>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</si>
  <si>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</si>
  <si>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</si>
  <si>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</si>
  <si>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</si>
  <si>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</si>
  <si>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</si>
  <si>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</si>
  <si>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</si>
  <si>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</si>
  <si>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</si>
  <si>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</si>
  <si>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</si>
  <si>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</si>
  <si>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</si>
  <si>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</si>
  <si>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</si>
  <si>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</si>
  <si>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</si>
  <si>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</si>
  <si>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</si>
  <si>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</si>
  <si>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</si>
  <si>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</si>
  <si>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</si>
  <si>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</si>
  <si>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</si>
  <si>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</si>
  <si>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</si>
  <si>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</si>
  <si>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</si>
  <si>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</si>
  <si>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</si>
  <si>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</si>
  <si>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</si>
  <si>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</si>
  <si>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</si>
  <si>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</si>
  <si>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</si>
  <si>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</si>
  <si>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</si>
  <si>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</si>
  <si>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</si>
  <si>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</si>
  <si>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</si>
  <si>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</si>
  <si>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</si>
  <si>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</si>
  <si>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</si>
  <si>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</si>
  <si>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</si>
  <si>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</si>
  <si>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</si>
  <si>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</si>
  <si>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</si>
  <si>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</si>
  <si>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</si>
  <si>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</si>
  <si>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</si>
  <si>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</si>
  <si>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</si>
  <si>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</si>
  <si>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</si>
  <si>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</si>
  <si>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</si>
  <si>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</si>
  <si>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</si>
  <si>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</si>
  <si>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</si>
  <si>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</si>
  <si>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</si>
  <si>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</si>
  <si>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</si>
  <si>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</si>
  <si>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</si>
  <si>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</si>
  <si>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</si>
  <si>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</si>
  <si>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</si>
  <si>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</si>
  <si>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</si>
  <si>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</si>
  <si>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</si>
  <si>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</si>
  <si>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</si>
  <si>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</si>
  <si>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</si>
  <si>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</si>
  <si>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</si>
  <si>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</si>
  <si>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</si>
  <si>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</si>
  <si>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</si>
  <si>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</si>
  <si>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</si>
  <si>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</si>
  <si>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</si>
  <si>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</si>
  <si>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</si>
  <si>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</si>
  <si>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</si>
  <si>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</si>
  <si>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</si>
  <si>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</si>
  <si>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</si>
  <si>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</si>
  <si>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</si>
  <si>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</si>
  <si>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</si>
  <si>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</si>
  <si>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</si>
  <si>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</si>
  <si>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</si>
  <si>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</si>
  <si>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</si>
  <si>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</si>
  <si>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</si>
  <si>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</si>
  <si>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</si>
  <si>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</si>
  <si>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</si>
  <si>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</si>
  <si>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</si>
  <si>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</si>
  <si>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</si>
  <si>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</si>
  <si>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</si>
  <si>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</si>
  <si>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</si>
  <si>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</si>
  <si>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</si>
  <si>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</si>
  <si>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</si>
  <si>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</si>
  <si>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</si>
  <si>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</si>
  <si>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</si>
  <si>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</si>
  <si>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</si>
  <si>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</si>
  <si>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</si>
  <si>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</si>
  <si>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</si>
  <si>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</si>
  <si>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</si>
  <si>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</si>
  <si>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</si>
  <si>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</si>
  <si>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</si>
  <si>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</si>
  <si>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</si>
  <si>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</si>
  <si>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</si>
  <si>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</si>
  <si>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</si>
  <si>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</si>
  <si>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</si>
  <si>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</si>
  <si>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</si>
  <si>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</si>
  <si>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</si>
  <si>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</si>
  <si>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</si>
  <si>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</si>
  <si>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</si>
  <si>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</si>
  <si>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</si>
  <si>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</si>
  <si>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</si>
  <si>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</si>
  <si>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</si>
  <si>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</si>
  <si>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</si>
  <si>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</si>
  <si>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</si>
  <si>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</si>
  <si>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</si>
  <si>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</si>
  <si>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</si>
  <si>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</si>
  <si>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</si>
  <si>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</si>
  <si>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</si>
  <si>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</si>
  <si>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</si>
  <si>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</si>
  <si>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</si>
  <si>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</si>
  <si>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</si>
  <si>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</si>
  <si>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</si>
  <si>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</si>
  <si>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</si>
  <si>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</si>
  <si>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</si>
  <si>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</si>
  <si>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</si>
  <si>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</si>
  <si>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</si>
  <si>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</si>
  <si>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</si>
  <si>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</si>
  <si>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</si>
  <si>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</si>
  <si>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</si>
  <si>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</si>
  <si>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</si>
  <si>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</si>
  <si>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</si>
  <si>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</si>
  <si>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</si>
  <si>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</si>
  <si>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</si>
  <si>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</si>
  <si>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</si>
  <si>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</si>
  <si>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</si>
  <si>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</si>
  <si>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</si>
  <si>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</si>
  <si>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</si>
  <si>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</si>
  <si>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</si>
  <si>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</si>
  <si>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</si>
  <si>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</si>
  <si>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</si>
  <si>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</si>
  <si>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</si>
  <si>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</si>
  <si>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</si>
  <si>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</si>
  <si>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</si>
  <si>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</si>
  <si>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</si>
  <si>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</si>
  <si>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</si>
  <si>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</si>
  <si>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</si>
  <si>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</si>
  <si>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</si>
  <si>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</si>
  <si>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</si>
  <si>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</si>
  <si>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</si>
  <si>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</si>
  <si>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</si>
  <si>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</si>
  <si>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</si>
  <si>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</si>
  <si>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</si>
  <si>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</si>
  <si>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</si>
  <si>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</si>
  <si>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</si>
  <si>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</si>
  <si>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</si>
  <si>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</si>
  <si>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</si>
  <si>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</si>
  <si>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</si>
  <si>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</si>
  <si>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</si>
  <si>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</si>
  <si>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</si>
  <si>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</si>
  <si>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</si>
  <si>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</si>
  <si>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</si>
  <si>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</si>
  <si>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</si>
  <si>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</si>
  <si>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</si>
  <si>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</si>
  <si>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</si>
  <si>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</si>
  <si>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</si>
  <si>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</si>
  <si>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</si>
  <si>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</si>
  <si>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</si>
  <si>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</si>
  <si>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</si>
  <si>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</si>
  <si>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</si>
  <si>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</si>
  <si>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</si>
  <si>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</si>
  <si>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</si>
  <si>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</si>
  <si>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</si>
  <si>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</si>
  <si>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</si>
  <si>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</si>
  <si>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</si>
  <si>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</si>
  <si>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</si>
  <si>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</si>
  <si>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</si>
  <si>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</si>
  <si>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</si>
  <si>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</si>
  <si>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</si>
  <si>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</si>
  <si>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</si>
  <si>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</si>
  <si>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</si>
  <si>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</si>
  <si>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</si>
  <si>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</si>
  <si>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</si>
  <si>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</si>
  <si>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</si>
  <si>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</si>
  <si>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</si>
  <si>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</si>
  <si>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</si>
  <si>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</si>
  <si>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</si>
  <si>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</si>
  <si>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</si>
  <si>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</si>
  <si>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</si>
  <si>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</si>
  <si>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</si>
  <si>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</si>
  <si>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</si>
  <si>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</si>
  <si>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</si>
  <si>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</si>
  <si>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</si>
  <si>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</si>
  <si>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</si>
  <si>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</si>
  <si>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</si>
  <si>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</si>
  <si>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</si>
  <si>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</si>
  <si>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</si>
  <si>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</si>
  <si>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</si>
  <si>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</si>
  <si>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</si>
  <si>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</si>
  <si>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</si>
  <si>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</si>
  <si>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</si>
  <si>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</si>
  <si>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</si>
  <si>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</si>
  <si>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</si>
  <si>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</si>
  <si>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</si>
  <si>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</si>
  <si>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</si>
  <si>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</si>
  <si>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</si>
  <si>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</si>
  <si>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</si>
  <si>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</si>
  <si>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</si>
  <si>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</si>
  <si>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</si>
  <si>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</si>
  <si>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</si>
  <si>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</si>
  <si>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</si>
  <si>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</si>
  <si>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</si>
  <si>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</si>
  <si>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</si>
  <si>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</si>
  <si>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</si>
  <si>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</si>
  <si>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</si>
  <si>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</si>
  <si>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</si>
  <si>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</si>
  <si>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</si>
  <si>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</si>
  <si>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</si>
  <si>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</si>
  <si>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</si>
  <si>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</si>
  <si>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</si>
  <si>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</si>
  <si>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</si>
  <si>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</si>
  <si>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</si>
  <si>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</si>
  <si>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</si>
  <si>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</si>
  <si>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</si>
  <si>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</si>
  <si>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</si>
  <si>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</si>
  <si>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</si>
  <si>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</si>
  <si>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</si>
  <si>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</si>
  <si>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</si>
  <si>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</si>
  <si>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</si>
  <si>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</si>
  <si>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</si>
  <si>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</si>
  <si>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</si>
  <si>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</si>
  <si>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</si>
  <si>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</si>
  <si>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</si>
  <si>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</si>
  <si>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</si>
  <si>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</si>
  <si>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</si>
  <si>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</si>
  <si>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</si>
  <si>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</si>
  <si>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</si>
  <si>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</si>
  <si>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</si>
  <si>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</si>
  <si>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</si>
  <si>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</si>
  <si>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</si>
  <si>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</si>
  <si>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</si>
  <si>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</si>
  <si>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</si>
  <si>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</si>
  <si>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</si>
  <si>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</si>
  <si>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</si>
  <si>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</si>
  <si>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</si>
  <si>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</si>
  <si>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</si>
  <si>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</si>
  <si>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</si>
  <si>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</si>
  <si>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</si>
  <si>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</si>
  <si>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</si>
  <si>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</si>
  <si>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</si>
  <si>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</si>
  <si>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</si>
  <si>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</si>
  <si>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</si>
  <si>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</si>
  <si>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</si>
  <si>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</si>
  <si>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</si>
  <si>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</si>
  <si>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</si>
  <si>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</si>
  <si>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</si>
  <si>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</si>
  <si>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</si>
  <si>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</si>
  <si>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</si>
  <si>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</si>
  <si>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</si>
  <si>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</si>
  <si>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</si>
  <si>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</si>
  <si>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</si>
  <si>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</si>
  <si>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</si>
  <si>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</si>
  <si>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</si>
  <si>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</si>
  <si>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</si>
  <si>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</si>
  <si>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</si>
  <si>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</si>
  <si>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</si>
  <si>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</si>
  <si>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</si>
  <si>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</si>
  <si>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</si>
  <si>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</si>
  <si>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</si>
  <si>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</si>
  <si>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</si>
  <si>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</si>
  <si>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</si>
  <si>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</si>
  <si>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</si>
  <si>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</si>
  <si>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</si>
  <si>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</si>
  <si>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</si>
  <si>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</si>
  <si>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</si>
  <si>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</si>
  <si>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</si>
  <si>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</si>
  <si>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</si>
  <si>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</si>
  <si>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</si>
  <si>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</si>
  <si>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</si>
  <si>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</si>
  <si>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</si>
  <si>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</si>
  <si>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</si>
  <si>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</si>
  <si>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</si>
  <si>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</si>
  <si>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</si>
  <si>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</si>
  <si>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</si>
  <si>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</si>
  <si>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</si>
  <si>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</si>
  <si>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</si>
  <si>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</si>
  <si>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</si>
  <si>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</si>
  <si>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</si>
  <si>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</si>
  <si>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</si>
  <si>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</si>
  <si>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</si>
  <si>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</si>
  <si>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</si>
  <si>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</si>
  <si>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</si>
  <si>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</si>
  <si>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</si>
  <si>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</si>
  <si>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</si>
  <si>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</si>
  <si>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</si>
  <si>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</si>
  <si>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</si>
  <si>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</si>
  <si>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</si>
  <si>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</si>
  <si>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</si>
  <si>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</si>
  <si>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</si>
  <si>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</si>
  <si>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</si>
  <si>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</si>
  <si>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</si>
  <si>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</si>
  <si>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</si>
  <si>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</si>
  <si>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</si>
  <si>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</si>
  <si>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</si>
  <si>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</si>
  <si>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</si>
  <si>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</si>
  <si>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</si>
  <si>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</si>
  <si>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</si>
  <si>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</si>
  <si>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</si>
  <si>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</si>
  <si>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</si>
  <si>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</si>
  <si>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</si>
  <si>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</si>
  <si>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</si>
  <si>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</si>
  <si>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</si>
  <si>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</si>
  <si>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</si>
  <si>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</si>
  <si>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</si>
  <si>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</si>
  <si>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</si>
  <si>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</si>
  <si>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</si>
  <si>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</si>
  <si>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</si>
  <si>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</si>
  <si>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</si>
  <si>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</si>
  <si>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</si>
  <si>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</si>
  <si>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</si>
  <si>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</si>
  <si>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</si>
  <si>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</si>
  <si>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</si>
  <si>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</si>
  <si>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</si>
  <si>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</si>
  <si>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</si>
  <si>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</si>
  <si>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</si>
  <si>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</si>
  <si>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</si>
  <si>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</si>
  <si>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</si>
  <si>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</si>
  <si>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</si>
  <si>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</si>
  <si>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</si>
  <si>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</si>
  <si>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</si>
  <si>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</si>
  <si>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</si>
  <si>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</si>
  <si>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</si>
  <si>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</si>
  <si>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</si>
  <si>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</si>
  <si>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</si>
  <si>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</si>
  <si>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</si>
  <si>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</si>
  <si>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</si>
  <si>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</si>
  <si>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</si>
  <si>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</si>
  <si>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</si>
  <si>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</si>
  <si>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</si>
  <si>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</si>
  <si>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</si>
  <si>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</si>
  <si>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</si>
  <si>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</si>
  <si>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</si>
  <si>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</si>
  <si>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</si>
  <si>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</si>
  <si>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</si>
  <si>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</si>
  <si>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</si>
  <si>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</si>
  <si>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</si>
  <si>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</si>
  <si>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</si>
  <si>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</si>
  <si>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</si>
  <si>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</si>
  <si>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</si>
  <si>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</si>
  <si>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</si>
  <si>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</si>
  <si>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</si>
  <si>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</si>
  <si>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</si>
  <si>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</si>
  <si>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</si>
  <si>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</si>
  <si>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</si>
  <si>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</si>
  <si>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</si>
  <si>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</si>
  <si>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</si>
  <si>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</si>
  <si>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</si>
  <si>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</si>
  <si>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</si>
  <si>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</si>
  <si>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</si>
  <si>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</si>
  <si>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</si>
  <si>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</si>
  <si>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</si>
  <si>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</si>
  <si>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</si>
  <si>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</si>
  <si>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</si>
  <si>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</si>
  <si>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</si>
  <si>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</si>
  <si>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</si>
  <si>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</si>
  <si>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</si>
  <si>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</si>
  <si>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</si>
  <si>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</si>
  <si>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</si>
  <si>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</si>
  <si>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</si>
  <si>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</si>
  <si>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</si>
  <si>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</si>
  <si>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</si>
  <si>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</si>
  <si>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</si>
  <si>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</si>
  <si>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</si>
  <si>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</si>
  <si>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</si>
  <si>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</si>
  <si>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</si>
  <si>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</si>
  <si>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</si>
  <si>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</si>
  <si>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</si>
  <si>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</si>
  <si>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</si>
  <si>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</si>
  <si>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</si>
  <si>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</si>
  <si>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</si>
  <si>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</si>
  <si>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</si>
  <si>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</si>
  <si>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</si>
  <si>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</si>
  <si>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</si>
  <si>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</si>
  <si>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</si>
  <si>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</si>
  <si>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</si>
  <si>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</si>
  <si>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</si>
  <si>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</si>
  <si>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</si>
  <si>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</si>
  <si>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</si>
  <si>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</si>
  <si>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</si>
  <si>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</si>
  <si>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</si>
  <si>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</si>
  <si>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</si>
  <si>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</si>
  <si>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</si>
  <si>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</si>
  <si>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</si>
  <si>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</si>
  <si>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</si>
  <si>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</si>
  <si>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</si>
  <si>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</si>
  <si>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</si>
  <si>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</si>
  <si>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</si>
  <si>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</si>
  <si>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</si>
  <si>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</si>
  <si>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</si>
  <si>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</si>
  <si>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</si>
  <si>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</si>
  <si>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</si>
  <si>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</si>
  <si>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</si>
  <si>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</si>
  <si>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</si>
  <si>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</si>
  <si>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</si>
  <si>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</si>
  <si>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</si>
  <si>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</si>
  <si>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</si>
  <si>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</si>
  <si>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</si>
  <si>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</si>
  <si>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</si>
  <si>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</si>
  <si>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</si>
  <si>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</si>
  <si>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</si>
  <si>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</si>
  <si>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</si>
  <si>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</si>
  <si>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</si>
  <si>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</si>
  <si>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</si>
  <si>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</si>
  <si>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</si>
  <si>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</si>
  <si>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</si>
  <si>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</si>
  <si>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</si>
  <si>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</si>
  <si>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</si>
  <si>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</si>
  <si>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</si>
  <si>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</si>
  <si>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</si>
  <si>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</si>
  <si>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</si>
  <si>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</si>
  <si>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</si>
  <si>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</si>
  <si>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</si>
  <si>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</si>
  <si>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</si>
  <si>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</si>
  <si>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</si>
  <si>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</si>
  <si>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</si>
  <si>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</si>
  <si>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</si>
  <si>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</si>
  <si>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</si>
  <si>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</si>
  <si>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</si>
  <si>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</si>
  <si>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</si>
  <si>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</si>
  <si>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</si>
  <si>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</si>
  <si>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</si>
  <si>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</si>
  <si>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</si>
  <si>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</si>
  <si>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</si>
  <si>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</si>
  <si>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</si>
  <si>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</si>
  <si>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</si>
  <si>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</si>
  <si>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</si>
  <si>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</si>
  <si>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</si>
  <si>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</si>
  <si>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</si>
  <si>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</si>
  <si>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</si>
  <si>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</si>
  <si>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</si>
  <si>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</si>
  <si>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</si>
  <si>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</si>
  <si>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</si>
  <si>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</si>
  <si>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</si>
  <si>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</si>
  <si>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</si>
  <si>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</si>
  <si>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</si>
  <si>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</si>
  <si>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</si>
  <si>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</si>
  <si>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</si>
  <si>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</si>
  <si>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</si>
  <si>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</si>
  <si>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</si>
  <si>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</si>
  <si>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</si>
  <si>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</si>
  <si>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</si>
  <si>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</si>
  <si>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</si>
  <si>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</si>
  <si>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</si>
  <si>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</si>
  <si>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</si>
  <si>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</si>
  <si>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</si>
  <si>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</si>
  <si>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</si>
  <si>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</si>
  <si>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</si>
  <si>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</si>
  <si>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</si>
  <si>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</si>
  <si>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</si>
  <si>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</si>
  <si>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</si>
  <si>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</si>
  <si>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</si>
  <si>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</si>
  <si>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</si>
  <si>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</si>
  <si>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</si>
  <si>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</si>
  <si>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</si>
  <si>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</si>
  <si>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</si>
  <si>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</si>
  <si>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</si>
  <si>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</si>
  <si>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</si>
  <si>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</si>
  <si>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</si>
  <si>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</si>
  <si>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</si>
  <si>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</si>
  <si>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</si>
  <si>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</si>
  <si>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</si>
  <si>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</si>
  <si>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</si>
  <si>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</si>
  <si>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</si>
  <si>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</si>
  <si>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</si>
  <si>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</si>
  <si>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</si>
  <si>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</si>
  <si>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</si>
  <si>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</si>
  <si>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</si>
  <si>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</si>
  <si>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</si>
  <si>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</si>
  <si>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</si>
  <si>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</si>
  <si>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</si>
  <si>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</si>
  <si>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</si>
  <si>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</si>
  <si>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</si>
  <si>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</si>
  <si>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</si>
  <si>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</si>
  <si>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</si>
  <si>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</si>
  <si>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</si>
  <si>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</si>
  <si>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</si>
  <si>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</si>
  <si>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</si>
  <si>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</si>
  <si>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</si>
  <si>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</si>
  <si>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</si>
  <si>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</si>
  <si>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</si>
  <si>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</si>
  <si>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</si>
  <si>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</si>
  <si>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</si>
  <si>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</si>
  <si>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</si>
  <si>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</si>
  <si>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</si>
  <si>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</si>
  <si>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</si>
  <si>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</si>
  <si>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</si>
  <si>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</si>
  <si>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</si>
  <si>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</si>
  <si>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</si>
  <si>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</si>
  <si>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</si>
  <si>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</si>
  <si>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</si>
  <si>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</si>
  <si>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</si>
  <si>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</si>
  <si>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</si>
  <si>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</si>
  <si>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</si>
  <si>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</si>
  <si>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</si>
  <si>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</si>
  <si>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</si>
  <si>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</si>
  <si>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</si>
  <si>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</si>
  <si>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</si>
  <si>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</si>
  <si>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</si>
  <si>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</si>
  <si>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</si>
  <si>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</si>
  <si>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</si>
  <si>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</si>
  <si>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</si>
  <si>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</si>
  <si>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</si>
  <si>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</si>
  <si>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</si>
  <si>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</si>
  <si>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</si>
  <si>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</si>
  <si>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</si>
  <si>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</si>
  <si>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</si>
  <si>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</si>
  <si>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</si>
  <si>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</si>
  <si>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</si>
  <si>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</si>
  <si>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</si>
  <si>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</si>
  <si>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</si>
  <si>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</si>
  <si>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</si>
  <si>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</si>
  <si>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</si>
  <si>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</si>
  <si>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</si>
  <si>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</si>
  <si>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</si>
  <si>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</si>
  <si>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</si>
  <si>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</si>
  <si>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</si>
  <si>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</si>
  <si>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</si>
  <si>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</si>
  <si>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</si>
  <si>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</si>
  <si>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</si>
  <si>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</si>
  <si>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</si>
  <si>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</si>
  <si>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</si>
  <si>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</si>
  <si>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</si>
  <si>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</si>
  <si>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</si>
  <si>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</si>
  <si>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</si>
  <si>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</si>
  <si>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</si>
  <si>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</si>
  <si>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</si>
  <si>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</si>
  <si>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</si>
  <si>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</si>
  <si>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</si>
  <si>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</si>
  <si>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</si>
  <si>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</si>
  <si>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</si>
  <si>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</si>
  <si>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</si>
  <si>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</si>
  <si>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</si>
  <si>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</si>
  <si>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</si>
  <si>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</si>
  <si>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</si>
  <si>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</si>
  <si>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</si>
  <si>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</si>
  <si>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</si>
  <si>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</si>
  <si>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</si>
  <si>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</si>
  <si>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</si>
  <si>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</si>
  <si>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</si>
  <si>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</si>
  <si>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</si>
  <si>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</si>
  <si>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</si>
  <si>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</si>
  <si>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</si>
  <si>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</si>
  <si>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</si>
  <si>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</si>
  <si>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</si>
  <si>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</si>
  <si>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</si>
  <si>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</si>
  <si>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</si>
  <si>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</si>
  <si>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</si>
  <si>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</si>
  <si>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</si>
  <si>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</si>
  <si>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</si>
  <si>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</si>
  <si>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</si>
  <si>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</si>
  <si>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</si>
  <si>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</si>
  <si>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</si>
  <si>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</si>
  <si>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</si>
  <si>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</si>
  <si>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</si>
  <si>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</si>
  <si>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</si>
  <si>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</si>
  <si>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</si>
  <si>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</si>
  <si>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</si>
  <si>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</si>
  <si>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</si>
  <si>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</si>
  <si>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</si>
  <si>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</si>
  <si>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</si>
  <si>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</si>
  <si>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</si>
  <si>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</si>
  <si>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</si>
  <si>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</si>
  <si>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</si>
  <si>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</si>
  <si>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</si>
  <si>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</si>
  <si>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</si>
  <si>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</si>
  <si>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</si>
  <si>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</si>
  <si>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</si>
  <si>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</si>
  <si>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</si>
  <si>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</si>
  <si>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</si>
  <si>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</si>
  <si>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</si>
  <si>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</si>
  <si>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</si>
  <si>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</si>
  <si>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</si>
  <si>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</si>
  <si>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</si>
  <si>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</si>
  <si>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</si>
  <si>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</si>
  <si>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</si>
  <si>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</si>
  <si>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</si>
  <si>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</si>
  <si>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</si>
  <si>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</si>
  <si>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</si>
  <si>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</si>
  <si>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</si>
  <si>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</si>
  <si>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</si>
  <si>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</si>
  <si>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</si>
  <si>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</si>
  <si>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</si>
  <si>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</si>
  <si>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</si>
  <si>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</si>
  <si>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</si>
  <si>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</si>
  <si>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</si>
  <si>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</si>
  <si>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</si>
  <si>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</si>
  <si>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</si>
  <si>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</si>
  <si>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</si>
  <si>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</si>
  <si>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</si>
  <si>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</si>
  <si>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</si>
  <si>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</si>
  <si>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</si>
  <si>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</si>
  <si>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</si>
  <si>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</si>
  <si>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</si>
  <si>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</si>
  <si>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</si>
  <si>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</si>
  <si>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</si>
  <si>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</si>
  <si>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</si>
  <si>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</si>
  <si>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</si>
  <si>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</si>
  <si>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</si>
  <si>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</si>
  <si>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</si>
  <si>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</si>
  <si>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</si>
  <si>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</si>
  <si>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</si>
  <si>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</si>
  <si>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</si>
  <si>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</si>
  <si>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</si>
  <si>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</si>
  <si>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</si>
  <si>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</si>
  <si>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</si>
  <si>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</si>
  <si>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</si>
  <si>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</si>
  <si>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</si>
  <si>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</si>
  <si>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</si>
  <si>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</si>
  <si>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</si>
  <si>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</si>
  <si>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</si>
  <si>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</si>
  <si>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</si>
  <si>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</si>
  <si>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</si>
  <si>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</si>
  <si>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</si>
  <si>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</si>
  <si>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</si>
  <si>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</si>
  <si>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</si>
  <si>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</si>
  <si>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</si>
  <si>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</si>
  <si>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</si>
  <si>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</si>
  <si>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</si>
  <si>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</si>
  <si>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</si>
  <si>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</si>
  <si>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</si>
  <si>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</si>
  <si>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</si>
  <si>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</si>
  <si>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</si>
  <si>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</si>
  <si>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</si>
  <si>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</si>
  <si>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</si>
  <si>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</si>
  <si>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</si>
  <si>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</si>
  <si>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</si>
  <si>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</si>
  <si>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</si>
  <si>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</si>
  <si>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</si>
  <si>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</si>
  <si>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</si>
  <si>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</si>
  <si>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</si>
  <si>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</si>
  <si>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</si>
  <si>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</si>
  <si>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</si>
  <si>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</si>
  <si>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</si>
  <si>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</si>
  <si>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</si>
  <si>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</si>
  <si>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</si>
  <si>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</si>
  <si>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</si>
  <si>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</si>
  <si>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</si>
  <si>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</si>
  <si>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</si>
  <si>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</si>
  <si>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</si>
  <si>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</si>
  <si>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</si>
  <si>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</si>
  <si>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</si>
  <si>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</si>
  <si>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</si>
  <si>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</si>
  <si>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</si>
  <si>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</si>
  <si>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</si>
  <si>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</si>
  <si>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</si>
  <si>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</si>
  <si>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</si>
  <si>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</si>
  <si>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</si>
  <si>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</si>
  <si>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</si>
  <si>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</si>
  <si>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</si>
  <si>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</si>
  <si>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</si>
  <si>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</si>
  <si>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</si>
  <si>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</si>
  <si>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</si>
  <si>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</si>
  <si>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</si>
  <si>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</si>
  <si>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</si>
  <si>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</si>
  <si>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</si>
  <si>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</si>
  <si>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</si>
  <si>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</si>
  <si>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</si>
  <si>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</si>
  <si>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</si>
  <si>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</si>
  <si>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</si>
  <si>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</si>
  <si>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</si>
  <si>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</si>
  <si>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</si>
  <si>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</si>
  <si>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</si>
  <si>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</si>
  <si>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</si>
  <si>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</si>
  <si>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</si>
  <si>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</si>
  <si>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</si>
  <si>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</si>
  <si>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</si>
  <si>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</si>
  <si>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</si>
  <si>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</si>
  <si>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</si>
  <si>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</si>
  <si>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</si>
  <si>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</si>
  <si>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</si>
  <si>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</si>
  <si>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</si>
  <si>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</si>
  <si>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</si>
  <si>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</si>
  <si>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</si>
  <si>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</si>
  <si>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</si>
  <si>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</si>
  <si>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</si>
  <si>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</si>
  <si>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</si>
  <si>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</si>
  <si>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</si>
  <si>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</si>
  <si>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</si>
  <si>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</si>
  <si>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</si>
  <si>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</si>
  <si>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</si>
  <si>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</si>
  <si>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</si>
  <si>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</si>
  <si>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</si>
  <si>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</si>
  <si>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</si>
  <si>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</si>
  <si>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</si>
  <si>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</si>
  <si>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</si>
  <si>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</si>
  <si>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</si>
  <si>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</si>
  <si>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</si>
  <si>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</si>
  <si>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</si>
  <si>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</si>
  <si>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</si>
  <si>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</si>
  <si>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</si>
  <si>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</si>
  <si>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</si>
  <si>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</si>
  <si>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</si>
  <si>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</si>
  <si>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</si>
  <si>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</si>
  <si>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</si>
  <si>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</si>
  <si>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</si>
  <si>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</si>
  <si>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</si>
  <si>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</si>
  <si>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</si>
  <si>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</si>
  <si>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</si>
  <si>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</si>
  <si>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</si>
  <si>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</si>
  <si>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</si>
  <si>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</si>
  <si>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</si>
  <si>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</si>
  <si>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</si>
  <si>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</si>
  <si>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</si>
  <si>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</si>
  <si>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</si>
  <si>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</si>
  <si>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</si>
  <si>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</si>
  <si>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</si>
  <si>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</si>
  <si>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</si>
  <si>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</si>
  <si>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</si>
  <si>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</si>
  <si>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</si>
  <si>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</si>
  <si>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</si>
  <si>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</si>
  <si>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</si>
  <si>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</si>
  <si>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</si>
  <si>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</si>
  <si>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</si>
  <si>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</si>
  <si>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</si>
  <si>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</si>
  <si>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</si>
  <si>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</si>
  <si>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</si>
  <si>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</si>
  <si>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</si>
  <si>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</si>
  <si>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</si>
  <si>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</si>
  <si>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</si>
  <si>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</si>
  <si>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</si>
  <si>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</si>
  <si>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</si>
  <si>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</si>
  <si>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</si>
  <si>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</si>
  <si>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</si>
  <si>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</si>
  <si>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</si>
  <si>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</si>
  <si>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</si>
  <si>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</si>
  <si>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</si>
  <si>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</si>
  <si>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</si>
  <si>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</si>
  <si>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</si>
  <si>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</si>
  <si>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</si>
  <si>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</si>
  <si>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</si>
  <si>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</si>
  <si>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</si>
  <si>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</si>
  <si>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</si>
  <si>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</si>
  <si>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</si>
  <si>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</si>
  <si>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</si>
  <si>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</si>
  <si>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</si>
  <si>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</si>
  <si>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</si>
  <si>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</si>
  <si>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</si>
  <si>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</si>
  <si>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</si>
  <si>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</si>
  <si>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</si>
  <si>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</si>
  <si>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</si>
  <si>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</si>
  <si>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</si>
  <si>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</si>
  <si>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</si>
  <si>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</si>
  <si>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</si>
  <si>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</si>
  <si>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</si>
  <si>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</si>
  <si>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</si>
  <si>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</si>
  <si>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</si>
  <si>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</si>
  <si>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</si>
  <si>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</si>
  <si>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</si>
  <si>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</si>
  <si>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</si>
  <si>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</si>
  <si>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</si>
  <si>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</si>
  <si>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</si>
  <si>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</si>
  <si>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</si>
  <si>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</si>
  <si>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</si>
  <si>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</si>
  <si>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</si>
  <si>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</si>
  <si>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</si>
  <si>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</si>
  <si>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</si>
  <si>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</si>
  <si>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</si>
  <si>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</si>
  <si>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</si>
  <si>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</si>
  <si>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</si>
  <si>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</si>
  <si>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</si>
  <si>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</si>
  <si>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</si>
  <si>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</si>
  <si>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</si>
  <si>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</si>
  <si>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</si>
  <si>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</si>
  <si>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</si>
  <si>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</si>
  <si>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</si>
  <si>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</si>
  <si>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</si>
  <si>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</si>
  <si>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</si>
  <si>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</si>
  <si>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</si>
  <si>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</si>
  <si>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</si>
  <si>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</si>
  <si>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</si>
  <si>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</si>
  <si>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</si>
  <si>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</si>
  <si>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</si>
  <si>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</si>
  <si>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</si>
  <si>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</si>
  <si>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</si>
  <si>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</si>
  <si>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</si>
  <si>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</si>
  <si>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</si>
  <si>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</si>
  <si>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</si>
  <si>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</si>
  <si>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</si>
  <si>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</si>
  <si>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</si>
  <si>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</si>
  <si>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</si>
  <si>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</si>
  <si>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</si>
  <si>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</si>
  <si>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</si>
  <si>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</si>
  <si>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</si>
  <si>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</si>
  <si>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</si>
  <si>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</si>
  <si>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</si>
  <si>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</si>
  <si>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</si>
  <si>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</si>
  <si>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</si>
  <si>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</si>
  <si>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</si>
  <si>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</si>
  <si>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</si>
  <si>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</si>
  <si>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</si>
  <si>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</si>
  <si>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</si>
  <si>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</si>
  <si>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</si>
  <si>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</si>
  <si>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</si>
  <si>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</si>
  <si>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</si>
  <si>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</si>
  <si>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</si>
  <si>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</si>
  <si>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</si>
  <si>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</si>
  <si>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</si>
  <si>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</si>
  <si>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</si>
  <si>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</si>
  <si>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</si>
  <si>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</si>
  <si>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</si>
  <si>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</si>
  <si>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</si>
  <si>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</si>
  <si>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</si>
  <si>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</si>
  <si>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</si>
  <si>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</si>
  <si>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</si>
  <si>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</si>
  <si>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</si>
  <si>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</si>
  <si>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</si>
  <si>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</si>
  <si>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</si>
  <si>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</si>
  <si>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</si>
  <si>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</si>
  <si>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</si>
  <si>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</si>
  <si>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</si>
  <si>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</si>
  <si>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</si>
  <si>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</si>
  <si>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</si>
  <si>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</si>
  <si>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</si>
  <si>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</si>
  <si>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</si>
  <si>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</si>
  <si>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</si>
  <si>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</si>
  <si>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</si>
  <si>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</si>
  <si>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</si>
  <si>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</si>
  <si>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</si>
  <si>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</si>
  <si>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</si>
  <si>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</si>
  <si>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</si>
  <si>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</si>
  <si>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</si>
  <si>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</si>
  <si>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</si>
  <si>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</si>
  <si>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</si>
  <si>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</si>
  <si>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</si>
  <si>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</si>
  <si>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</si>
  <si>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</si>
  <si>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</si>
  <si>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</si>
  <si>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</si>
  <si>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</si>
  <si>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</si>
  <si>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</si>
  <si>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</si>
  <si>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</si>
  <si>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</si>
  <si>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</si>
  <si>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</si>
  <si>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</si>
  <si>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</si>
  <si>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</si>
  <si>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</si>
  <si>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</si>
  <si>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</si>
  <si>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</si>
  <si>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</si>
  <si>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</si>
  <si>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</si>
  <si>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</si>
  <si>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</si>
  <si>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</si>
  <si>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</si>
  <si>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</si>
  <si>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</si>
  <si>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</si>
  <si>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</si>
  <si>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</si>
  <si>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</si>
  <si>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</si>
  <si>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</si>
  <si>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</si>
  <si>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</si>
  <si>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</si>
  <si>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</si>
  <si>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</si>
  <si>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</si>
  <si>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</si>
  <si>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</si>
  <si>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</si>
  <si>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</si>
  <si>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</si>
  <si>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</si>
  <si>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</si>
  <si>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</si>
  <si>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</si>
  <si>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</si>
  <si>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</si>
  <si>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</si>
  <si>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</si>
  <si>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</si>
  <si>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</si>
  <si>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</si>
  <si>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</si>
  <si>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</si>
  <si>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</si>
  <si>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</si>
  <si>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</si>
  <si>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</si>
  <si>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</si>
  <si>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</si>
  <si>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</si>
  <si>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</si>
  <si>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</si>
  <si>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</si>
  <si>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</si>
  <si>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</si>
  <si>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</si>
  <si>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</si>
  <si>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</si>
  <si>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</si>
  <si>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</si>
  <si>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</si>
  <si>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</si>
  <si>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</si>
  <si>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</si>
  <si>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</si>
  <si>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</si>
  <si>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</si>
  <si>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</si>
  <si>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</si>
  <si>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</si>
  <si>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</si>
  <si>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</si>
  <si>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</si>
  <si>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</si>
  <si>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</si>
  <si>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</si>
  <si>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</si>
  <si>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</si>
  <si>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</si>
  <si>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</si>
  <si>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</si>
  <si>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</si>
  <si>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</si>
  <si>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2021-70-10001719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</si>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</sst>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L20" sqref="L20"/>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8" t="s">
        <v>2654</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2714</v>
      </c>
      <c r="D15" s="35"/>
      <c r="E15" s="35"/>
      <c r="F15" s="5"/>
      <c r="G15" s="32" t="s">
        <v>1168</v>
      </c>
      <c r="H15" s="102" t="s">
        <v>453</v>
      </c>
      <c r="I15" s="32" t="s">
        <v>2624</v>
      </c>
      <c r="J15" s="107" t="s">
        <v>2626</v>
      </c>
      <c r="L15" s="204" t="s">
        <v>8</v>
      </c>
      <c r="M15" s="204"/>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181"/>
      <c r="I20" s="142" t="s">
        <v>453</v>
      </c>
      <c r="J20" s="143" t="s">
        <v>980</v>
      </c>
      <c r="K20" s="144">
        <v>671986557</v>
      </c>
      <c r="L20" s="145"/>
      <c r="M20" s="145">
        <v>44561</v>
      </c>
      <c r="N20" s="128">
        <f>+(M20-L20)/30</f>
        <v>1485.3666666666666</v>
      </c>
      <c r="O20" s="131"/>
      <c r="U20" s="127"/>
      <c r="V20" s="104">
        <f ca="1">NOW()</f>
        <v>44194.086587500002</v>
      </c>
      <c r="W20" s="104">
        <f ca="1">NOW()</f>
        <v>44194.086587500002</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2"/>
      <c r="I37" s="123"/>
      <c r="J37" s="123"/>
      <c r="K37" s="123"/>
      <c r="L37" s="123"/>
      <c r="M37" s="123"/>
      <c r="N37" s="123"/>
      <c r="O37" s="124"/>
    </row>
    <row r="38" spans="1:16" ht="21" customHeight="1" x14ac:dyDescent="0.35">
      <c r="A38" s="9"/>
      <c r="B38" s="173" t="str">
        <f>VLOOKUP(B20,EAS!A2:B1439,2,0)</f>
        <v>FUNDACION GESTORES DE EXITOS</v>
      </c>
      <c r="C38" s="173"/>
      <c r="D38" s="173"/>
      <c r="E38" s="173"/>
      <c r="F38" s="173"/>
      <c r="G38" s="5"/>
      <c r="H38" s="125"/>
      <c r="I38" s="185" t="s">
        <v>7</v>
      </c>
      <c r="J38" s="185"/>
      <c r="K38" s="185"/>
      <c r="L38" s="185"/>
      <c r="M38" s="185"/>
      <c r="N38" s="185"/>
      <c r="O38" s="126"/>
    </row>
    <row r="39" spans="1:16" ht="42.9" customHeight="1" thickBot="1" x14ac:dyDescent="0.4">
      <c r="A39" s="10"/>
      <c r="B39" s="11"/>
      <c r="C39" s="11"/>
      <c r="D39" s="11"/>
      <c r="E39" s="11"/>
      <c r="F39" s="11"/>
      <c r="G39" s="11"/>
      <c r="H39" s="10"/>
      <c r="I39" s="217" t="s">
        <v>2715</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5"/>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5"/>
    </row>
    <row r="44" spans="1:16" ht="15" customHeight="1" x14ac:dyDescent="0.35">
      <c r="A44" s="222" t="s">
        <v>2655</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5"/>
    </row>
    <row r="110" spans="1:16" ht="15" customHeight="1" x14ac:dyDescent="0.35">
      <c r="A110" s="222" t="s">
        <v>2656</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3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2658</v>
      </c>
      <c r="C168" s="218"/>
      <c r="D168" s="218"/>
      <c r="E168" s="8"/>
      <c r="F168" s="5"/>
      <c r="H168" s="80" t="s">
        <v>2657</v>
      </c>
      <c r="I168" s="241"/>
      <c r="J168" s="242"/>
      <c r="K168" s="242"/>
      <c r="L168" s="242"/>
      <c r="M168" s="242"/>
      <c r="N168" s="242"/>
      <c r="O168" s="243"/>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2668</v>
      </c>
      <c r="B172" s="176"/>
      <c r="C172" s="176"/>
      <c r="D172" s="176"/>
      <c r="E172" s="176"/>
      <c r="F172" s="176"/>
      <c r="G172" s="176"/>
      <c r="H172" s="176"/>
      <c r="I172" s="176"/>
      <c r="J172" s="176"/>
      <c r="K172" s="176"/>
      <c r="L172" s="176"/>
      <c r="M172" s="176"/>
      <c r="N172" s="176"/>
      <c r="O172" s="177"/>
      <c r="P172" s="75"/>
    </row>
    <row r="173" spans="1:28" ht="15" customHeight="1" x14ac:dyDescent="0.35">
      <c r="A173" s="190" t="s">
        <v>2674</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5" x14ac:dyDescent="0.3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5" x14ac:dyDescent="0.35">
      <c r="A179" s="9"/>
      <c r="B179" s="216" t="s">
        <v>2669</v>
      </c>
      <c r="C179" s="216"/>
      <c r="D179" s="216"/>
      <c r="E179" s="164">
        <v>0.02</v>
      </c>
      <c r="F179" s="163">
        <v>0.02</v>
      </c>
      <c r="G179" s="158">
        <f>IF(F179&gt;0,SUM(E179+F179),"")</f>
        <v>0.04</v>
      </c>
      <c r="H179" s="5"/>
      <c r="I179" s="216" t="s">
        <v>2671</v>
      </c>
      <c r="J179" s="216"/>
      <c r="K179" s="216"/>
      <c r="L179" s="216"/>
      <c r="M179" s="165">
        <v>0.03</v>
      </c>
      <c r="O179" s="8"/>
      <c r="Q179" s="19"/>
      <c r="R179" s="152">
        <f>IF(M179&gt;0,SUM(L179+M179),"")</f>
        <v>0.03</v>
      </c>
      <c r="T179" s="19"/>
      <c r="U179" s="172" t="s">
        <v>1166</v>
      </c>
      <c r="V179" s="172"/>
      <c r="W179" s="172"/>
      <c r="X179" s="24">
        <v>0.02</v>
      </c>
      <c r="Y179" s="157"/>
      <c r="Z179" s="158" t="str">
        <f>IF(Y179&gt;0,SUM(E181+Y179),"")</f>
        <v/>
      </c>
      <c r="AA179" s="19"/>
      <c r="AB179" s="19"/>
    </row>
    <row r="180" spans="1:28" ht="23.5" hidden="1" x14ac:dyDescent="0.3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5" hidden="1" x14ac:dyDescent="0.3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5" hidden="1" x14ac:dyDescent="0.3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26879462.280000001</v>
      </c>
      <c r="F185" s="91"/>
      <c r="G185" s="92"/>
      <c r="H185" s="87"/>
      <c r="I185" s="89" t="s">
        <v>2627</v>
      </c>
      <c r="J185" s="159">
        <f>+SUM(M179:M183)</f>
        <v>0.03</v>
      </c>
      <c r="K185" s="197" t="s">
        <v>2628</v>
      </c>
      <c r="L185" s="197"/>
      <c r="M185" s="93">
        <f>+J185*(SUM(K20:K35))</f>
        <v>20159596.710000001</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5"/>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231" t="s">
        <v>2636</v>
      </c>
      <c r="C192" s="231"/>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189" t="s">
        <v>2659</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a65d333d-5b59-4810-bc94-b80d9325abbc"/>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2020-12-24T16:15:37Z</cp:lastPrinted>
  <dcterms:created xsi:type="dcterms:W3CDTF">2020-10-14T21:57:42Z</dcterms:created>
  <dcterms:modified xsi:type="dcterms:W3CDTF">2020-12-29T07:04:47Z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