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SUCRE---COROZAL-INVITACIÓN-A-MANIFESTACIÓN-DE-INTERÉS-No.-2021-70-100016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<sst xmlns="http://schemas.openxmlformats.org/spreadsheetml/2006/main" count="3114" uniqueCount="2716">
  <si>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</si>
  <si>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</si>
  <si>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</si>
  <si>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</si>
  <si>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</si>
  <si>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</si>
  <si>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</si>
  <si>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</si>
  <si>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</si>
  <si>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</si>
  <si>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</si>
  <si>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</si>
  <si>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</si>
  <si>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</si>
  <si>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</si>
  <si>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</si>
  <si>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</si>
  <si>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</si>
  <si>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</si>
  <si>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</si>
  <si>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</si>
  <si>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</si>
  <si>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</si>
  <si>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</si>
  <si>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</si>
  <si>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</si>
  <si>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</si>
  <si>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</si>
  <si>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</si>
  <si>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</si>
  <si>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</si>
  <si>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</si>
  <si>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</si>
  <si>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</si>
  <si>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</si>
  <si>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</si>
  <si>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</si>
  <si>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</si>
  <si>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</si>
  <si>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</si>
  <si>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</si>
  <si>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</si>
  <si>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</si>
  <si>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</si>
  <si>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</si>
  <si>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</si>
  <si>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</si>
  <si>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</si>
  <si>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</si>
  <si>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</si>
  <si>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</si>
  <si>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</si>
  <si>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</si>
  <si>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</si>
  <si>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</si>
  <si>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</si>
  <si>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</si>
  <si>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</si>
  <si>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</si>
  <si>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</si>
  <si>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</si>
  <si>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</si>
  <si>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</si>
  <si>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</si>
  <si>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</si>
  <si>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</si>
  <si>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</si>
  <si>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</si>
  <si>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</si>
  <si>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</si>
  <si>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</si>
  <si>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</si>
  <si>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</si>
  <si>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</si>
  <si>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</si>
  <si>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</si>
  <si>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</si>
  <si>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</si>
  <si>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</si>
  <si>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</si>
  <si>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</si>
  <si>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</si>
  <si>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</si>
  <si>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</si>
  <si>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</si>
  <si>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</si>
  <si>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</si>
  <si>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</si>
  <si>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</si>
  <si>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</si>
  <si>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</si>
  <si>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</si>
  <si>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</si>
  <si>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</si>
  <si>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</si>
  <si>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</si>
  <si>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</si>
  <si>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</si>
  <si>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</si>
  <si>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</si>
  <si>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</si>
  <si>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</si>
  <si>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</si>
  <si>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</si>
  <si>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</si>
  <si>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</si>
  <si>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</si>
  <si>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</si>
  <si>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</si>
  <si>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</si>
  <si>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</si>
  <si>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</si>
  <si>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</si>
  <si>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</si>
  <si>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</si>
  <si>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</si>
  <si>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</si>
  <si>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</si>
  <si>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</si>
  <si>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</si>
  <si>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</si>
  <si>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</si>
  <si>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</si>
  <si>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</si>
  <si>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</si>
  <si>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</si>
  <si>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</si>
  <si>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</si>
  <si>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</si>
  <si>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</si>
  <si>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</si>
  <si>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</si>
  <si>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</si>
  <si>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</si>
  <si>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</si>
  <si>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</si>
  <si>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</si>
  <si>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</si>
  <si>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</si>
  <si>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</si>
  <si>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</si>
  <si>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</si>
  <si>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</si>
  <si>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</si>
  <si>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</si>
  <si>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</si>
  <si>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</si>
  <si>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</si>
  <si>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</si>
  <si>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</si>
  <si>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</si>
  <si>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</si>
  <si>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</si>
  <si>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</si>
  <si>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</si>
  <si>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</si>
  <si>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</si>
  <si>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</si>
  <si>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</si>
  <si>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</si>
  <si>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</si>
  <si>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</si>
  <si>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</si>
  <si>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</si>
  <si>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</si>
  <si>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</si>
  <si>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</si>
  <si>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</si>
  <si>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</si>
  <si>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</si>
  <si>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</si>
  <si>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</si>
  <si>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</si>
  <si>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</si>
  <si>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</si>
  <si>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</si>
  <si>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</si>
  <si>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</si>
  <si>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</si>
  <si>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</si>
  <si>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</si>
  <si>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</si>
  <si>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</si>
  <si>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</si>
  <si>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</si>
  <si>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</si>
  <si>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</si>
  <si>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</si>
  <si>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</si>
  <si>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</si>
  <si>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</si>
  <si>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</si>
  <si>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</si>
  <si>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</si>
  <si>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</si>
  <si>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</si>
  <si>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</si>
  <si>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</si>
  <si>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</si>
  <si>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</si>
  <si>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</si>
  <si>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</si>
  <si>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</si>
  <si>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</si>
  <si>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</si>
  <si>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</si>
  <si>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</si>
  <si>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</si>
  <si>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</si>
  <si>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</si>
  <si>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</si>
  <si>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</si>
  <si>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</si>
  <si>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</si>
  <si>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</si>
  <si>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</si>
  <si>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</si>
  <si>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</si>
  <si>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</si>
  <si>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</si>
  <si>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</si>
  <si>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</si>
  <si>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</si>
  <si>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</si>
  <si>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</si>
  <si>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</si>
  <si>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</si>
  <si>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</si>
  <si>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</si>
  <si>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</si>
  <si>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</si>
  <si>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</si>
  <si>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</si>
  <si>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</si>
  <si>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</si>
  <si>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</si>
  <si>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</si>
  <si>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</si>
  <si>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</si>
  <si>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</si>
  <si>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</si>
  <si>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</si>
  <si>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</si>
  <si>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</si>
  <si>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</si>
  <si>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</si>
  <si>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</si>
  <si>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</si>
  <si>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</si>
  <si>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</si>
  <si>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</si>
  <si>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</si>
  <si>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</si>
  <si>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</si>
  <si>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</si>
  <si>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</si>
  <si>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</si>
  <si>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</si>
  <si>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</si>
  <si>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</si>
  <si>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</si>
  <si>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</si>
  <si>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</si>
  <si>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</si>
  <si>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</si>
  <si>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</si>
  <si>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</si>
  <si>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</si>
  <si>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</si>
  <si>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</si>
  <si>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</si>
  <si>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</si>
  <si>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</si>
  <si>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</si>
  <si>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</si>
  <si>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</si>
  <si>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</si>
  <si>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</si>
  <si>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</si>
  <si>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</si>
  <si>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</si>
  <si>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</si>
  <si>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</si>
  <si>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</si>
  <si>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</si>
  <si>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</si>
  <si>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</si>
  <si>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</si>
  <si>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</si>
  <si>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</si>
  <si>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</si>
  <si>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</si>
  <si>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</si>
  <si>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</si>
  <si>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</si>
  <si>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</si>
  <si>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</si>
  <si>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</si>
  <si>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</si>
  <si>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</si>
  <si>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</si>
  <si>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</si>
  <si>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</si>
  <si>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</si>
  <si>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</si>
  <si>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</si>
  <si>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</si>
  <si>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</si>
  <si>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</si>
  <si>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</si>
  <si>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</si>
  <si>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</si>
  <si>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</si>
  <si>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</si>
  <si>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</si>
  <si>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</si>
  <si>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</si>
  <si>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</si>
  <si>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</si>
  <si>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</si>
  <si>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</si>
  <si>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</si>
  <si>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</si>
  <si>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</si>
  <si>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</si>
  <si>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</si>
  <si>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</si>
  <si>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</si>
  <si>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</si>
  <si>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</si>
  <si>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</si>
  <si>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</si>
  <si>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</si>
  <si>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</si>
  <si>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</si>
  <si>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</si>
  <si>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</si>
  <si>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</si>
  <si>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</si>
  <si>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</si>
  <si>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</si>
  <si>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</si>
  <si>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</si>
  <si>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</si>
  <si>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</si>
  <si>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</si>
  <si>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</si>
  <si>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</si>
  <si>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</si>
  <si>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</si>
  <si>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</si>
  <si>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</si>
  <si>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</si>
  <si>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</si>
  <si>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</si>
  <si>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</si>
  <si>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</si>
  <si>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</si>
  <si>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</si>
  <si>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</si>
  <si>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</si>
  <si>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</si>
  <si>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</si>
  <si>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</si>
  <si>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</si>
  <si>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</si>
  <si>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</si>
  <si>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</si>
  <si>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</si>
  <si>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</si>
  <si>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</si>
  <si>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</si>
  <si>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</si>
  <si>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</si>
  <si>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</si>
  <si>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</si>
  <si>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</si>
  <si>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</si>
  <si>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</si>
  <si>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</si>
  <si>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</si>
  <si>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</si>
  <si>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</si>
  <si>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</si>
  <si>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</si>
  <si>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</si>
  <si>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</si>
  <si>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</si>
  <si>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</si>
  <si>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</si>
  <si>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</si>
  <si>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</si>
  <si>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</si>
  <si>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</si>
  <si>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</si>
  <si>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</si>
  <si>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</si>
  <si>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</si>
  <si>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</si>
  <si>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</si>
  <si>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</si>
  <si>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</si>
  <si>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</si>
  <si>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</si>
  <si>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</si>
  <si>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</si>
  <si>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</si>
  <si>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</si>
  <si>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</si>
  <si>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</si>
  <si>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</si>
  <si>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</si>
  <si>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</si>
  <si>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</si>
  <si>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</si>
  <si>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</si>
  <si>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</si>
  <si>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</si>
  <si>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</si>
  <si>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</si>
  <si>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</si>
  <si>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</si>
  <si>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</si>
  <si>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</si>
  <si>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</si>
  <si>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</si>
  <si>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</si>
  <si>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</si>
  <si>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</si>
  <si>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</si>
  <si>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</si>
  <si>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</si>
  <si>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</si>
  <si>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</si>
  <si>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</si>
  <si>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</si>
  <si>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</si>
  <si>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</si>
  <si>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</si>
  <si>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</si>
  <si>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</si>
  <si>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</si>
  <si>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</si>
  <si>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</si>
  <si>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</si>
  <si>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</si>
  <si>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</si>
  <si>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</si>
  <si>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</si>
  <si>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</si>
  <si>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</si>
  <si>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</si>
  <si>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</si>
  <si>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</si>
  <si>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</si>
  <si>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</si>
  <si>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</si>
  <si>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</si>
  <si>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</si>
  <si>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</si>
  <si>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</si>
  <si>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</si>
  <si>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</si>
  <si>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</si>
  <si>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</si>
  <si>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</si>
  <si>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</si>
  <si>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</si>
  <si>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</si>
  <si>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</si>
  <si>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</si>
  <si>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</si>
  <si>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</si>
  <si>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</si>
  <si>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</si>
  <si>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</si>
  <si>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</si>
  <si>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</si>
  <si>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</si>
  <si>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</si>
  <si>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</si>
  <si>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</si>
  <si>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</si>
  <si>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</si>
  <si>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</si>
  <si>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</si>
  <si>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</si>
  <si>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</si>
  <si>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</si>
  <si>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</si>
  <si>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</si>
  <si>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</si>
  <si>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</si>
  <si>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</si>
  <si>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</si>
  <si>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</si>
  <si>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</si>
  <si>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</si>
  <si>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</si>
  <si>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</si>
  <si>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</si>
  <si>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</si>
  <si>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</si>
  <si>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</si>
  <si>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</si>
  <si>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</si>
  <si>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</si>
  <si>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</si>
  <si>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</si>
  <si>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</si>
  <si>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</si>
  <si>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</si>
  <si>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</si>
  <si>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</si>
  <si>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</si>
  <si>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</si>
  <si>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</si>
  <si>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</si>
  <si>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</si>
  <si>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</si>
  <si>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</si>
  <si>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</si>
  <si>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</si>
  <si>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</si>
  <si>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</si>
  <si>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</si>
  <si>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</si>
  <si>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</si>
  <si>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</si>
  <si>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</si>
  <si>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</si>
  <si>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</si>
  <si>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</si>
  <si>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</si>
  <si>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</si>
  <si>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</si>
  <si>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</si>
  <si>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</si>
  <si>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</si>
  <si>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</si>
  <si>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</si>
  <si>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</si>
  <si>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</si>
  <si>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</si>
  <si>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</si>
  <si>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</si>
  <si>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</si>
  <si>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</si>
  <si>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</si>
  <si>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</si>
  <si>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</si>
  <si>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</si>
  <si>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</si>
  <si>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</si>
  <si>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</si>
  <si>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</si>
  <si>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</si>
  <si>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</si>
  <si>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</si>
  <si>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</si>
  <si>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</si>
  <si>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</si>
  <si>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</si>
  <si>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</si>
  <si>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</si>
  <si>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</si>
  <si>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</si>
  <si>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</si>
  <si>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</si>
  <si>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</si>
  <si>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</si>
  <si>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</si>
  <si>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</si>
  <si>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</si>
  <si>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</si>
  <si>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</si>
  <si>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</si>
  <si>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</si>
  <si>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</si>
  <si>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</si>
  <si>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</si>
  <si>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</si>
  <si>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</si>
  <si>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</si>
  <si>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</si>
  <si>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</si>
  <si>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</si>
  <si>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</si>
  <si>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</si>
  <si>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</si>
  <si>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</si>
  <si>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</si>
  <si>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</si>
  <si>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</si>
  <si>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</si>
  <si>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</si>
  <si>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</si>
  <si>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</si>
  <si>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</si>
  <si>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</si>
  <si>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</si>
  <si>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</si>
  <si>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</si>
  <si>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</si>
  <si>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</si>
  <si>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</si>
  <si>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</si>
  <si>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</si>
  <si>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</si>
  <si>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</si>
  <si>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</si>
  <si>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</si>
  <si>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</si>
  <si>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</si>
  <si>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</si>
  <si>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</si>
  <si>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</si>
  <si>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</si>
  <si>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</si>
  <si>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</si>
  <si>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</si>
  <si>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</si>
  <si>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</si>
  <si>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</si>
  <si>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</si>
  <si>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</si>
  <si>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</si>
  <si>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</si>
  <si>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</si>
  <si>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</si>
  <si>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</si>
  <si>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</si>
  <si>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</si>
  <si>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</si>
  <si>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</si>
  <si>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</si>
  <si>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</si>
  <si>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</si>
  <si>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</si>
  <si>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</si>
  <si>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</si>
  <si>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</si>
  <si>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</si>
  <si>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</si>
  <si>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</si>
  <si>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</si>
  <si>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</si>
  <si>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</si>
  <si>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</si>
  <si>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</si>
  <si>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</si>
  <si>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</si>
  <si>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</si>
  <si>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</si>
  <si>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</si>
  <si>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</si>
  <si>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</si>
  <si>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</si>
  <si>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</si>
  <si>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</si>
  <si>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</si>
  <si>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</si>
  <si>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</si>
  <si>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</si>
  <si>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</si>
  <si>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</si>
  <si>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</si>
  <si>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</si>
  <si>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</si>
  <si>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</si>
  <si>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</si>
  <si>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</si>
  <si>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</si>
  <si>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</si>
  <si>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</si>
  <si>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</si>
  <si>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</si>
  <si>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</si>
  <si>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</si>
  <si>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</si>
  <si>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</si>
  <si>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</si>
  <si>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</si>
  <si>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</si>
  <si>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</si>
  <si>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</si>
  <si>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</si>
  <si>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</si>
  <si>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</si>
  <si>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</si>
  <si>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</si>
  <si>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</si>
  <si>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</si>
  <si>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</si>
  <si>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</si>
  <si>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</si>
  <si>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</si>
  <si>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</si>
  <si>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</si>
  <si>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</si>
  <si>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</si>
  <si>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</si>
  <si>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</si>
  <si>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</si>
  <si>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</si>
  <si>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</si>
  <si>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</si>
  <si>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</si>
  <si>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</si>
  <si>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</si>
  <si>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</si>
  <si>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</si>
  <si>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</si>
  <si>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</si>
  <si>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</si>
  <si>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</si>
  <si>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</si>
  <si>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</si>
  <si>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</si>
  <si>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</si>
  <si>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</si>
  <si>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</si>
  <si>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</si>
  <si>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</si>
  <si>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</si>
  <si>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</si>
  <si>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</si>
  <si>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</si>
  <si>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</si>
  <si>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</si>
  <si>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</si>
  <si>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</si>
  <si>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</si>
  <si>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</si>
  <si>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</si>
  <si>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</si>
  <si>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</si>
  <si>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</si>
  <si>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</si>
  <si>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</si>
  <si>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</si>
  <si>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</si>
  <si>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</si>
  <si>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</si>
  <si>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</si>
  <si>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</si>
  <si>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</si>
  <si>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</si>
  <si>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</si>
  <si>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</si>
  <si>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</si>
  <si>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</si>
  <si>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</si>
  <si>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</si>
  <si>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</si>
  <si>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</si>
  <si>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</si>
  <si>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</si>
  <si>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</si>
  <si>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</si>
  <si>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</si>
  <si>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</si>
  <si>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</si>
  <si>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</si>
  <si>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</si>
  <si>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</si>
  <si>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</si>
  <si>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</si>
  <si>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</si>
  <si>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</si>
  <si>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</si>
  <si>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</si>
  <si>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</si>
  <si>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</si>
  <si>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</si>
  <si>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</si>
  <si>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</si>
  <si>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</si>
  <si>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</si>
  <si>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</si>
  <si>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</si>
  <si>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</si>
  <si>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</si>
  <si>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</si>
  <si>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</si>
  <si>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</si>
  <si>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</si>
  <si>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</si>
  <si>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</si>
  <si>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</si>
  <si>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</si>
  <si>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</si>
  <si>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</si>
  <si>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</si>
  <si>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</si>
  <si>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</si>
  <si>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</si>
  <si>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</si>
  <si>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</si>
  <si>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</si>
  <si>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</si>
  <si>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</si>
  <si>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</si>
  <si>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</si>
  <si>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</si>
  <si>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</si>
  <si>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</si>
  <si>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</si>
  <si>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</si>
  <si>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</si>
  <si>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</si>
  <si>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</si>
  <si>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</si>
  <si>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</si>
  <si>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</si>
  <si>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</si>
  <si>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</si>
  <si>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</si>
  <si>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</si>
  <si>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</si>
  <si>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</si>
  <si>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</si>
  <si>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</si>
  <si>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</si>
  <si>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</si>
  <si>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</si>
  <si>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</si>
  <si>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</si>
  <si>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</si>
  <si>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</si>
  <si>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</si>
  <si>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</si>
  <si>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</si>
  <si>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</si>
  <si>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</si>
  <si>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</si>
  <si>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</si>
  <si>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</si>
  <si>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</si>
  <si>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</si>
  <si>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</si>
  <si>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</si>
  <si>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</si>
  <si>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</si>
  <si>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</si>
  <si>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</si>
  <si>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</si>
  <si>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</si>
  <si>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</si>
  <si>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</si>
  <si>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</si>
  <si>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</si>
  <si>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</si>
  <si>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</si>
  <si>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</si>
  <si>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</si>
  <si>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</si>
  <si>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</si>
  <si>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</si>
  <si>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</si>
  <si>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</si>
  <si>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</si>
  <si>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</si>
  <si>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</si>
  <si>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</si>
  <si>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</si>
  <si>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</si>
  <si>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</si>
  <si>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</si>
  <si>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</si>
  <si>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</si>
  <si>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</si>
  <si>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</si>
  <si>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</si>
  <si>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</si>
  <si>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</si>
  <si>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</si>
  <si>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</si>
  <si>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</si>
  <si>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</si>
  <si>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</si>
  <si>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</si>
  <si>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</si>
  <si>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</si>
  <si>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</si>
  <si>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</si>
  <si>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</si>
  <si>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</si>
  <si>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</si>
  <si>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</si>
  <si>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</si>
  <si>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</si>
  <si>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</si>
  <si>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</si>
  <si>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</si>
  <si>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</si>
  <si>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</si>
  <si>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</si>
  <si>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</si>
  <si>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</si>
  <si>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</si>
  <si>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</si>
  <si>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</si>
  <si>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</si>
  <si>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</si>
  <si>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</si>
  <si>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</si>
  <si>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</si>
  <si>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</si>
  <si>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</si>
  <si>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</si>
  <si>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</si>
  <si>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</si>
  <si>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</si>
  <si>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</si>
  <si>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</si>
  <si>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</si>
  <si>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</si>
  <si>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</si>
  <si>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</si>
  <si>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</si>
  <si>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</si>
  <si>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</si>
  <si>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</si>
  <si>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</si>
  <si>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</si>
  <si>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</si>
  <si>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</si>
  <si>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</si>
  <si>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</si>
  <si>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</si>
  <si>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</si>
  <si>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</si>
  <si>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</si>
  <si>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</si>
  <si>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</si>
  <si>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</si>
  <si>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</si>
  <si>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</si>
  <si>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</si>
  <si>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</si>
  <si>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</si>
  <si>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</si>
  <si>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</si>
  <si>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</si>
  <si>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</si>
  <si>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</si>
  <si>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</si>
  <si>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</si>
  <si>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</si>
  <si>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</si>
  <si>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</si>
  <si>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</si>
  <si>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</si>
  <si>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</si>
  <si>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</si>
  <si>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</si>
  <si>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</si>
  <si>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</si>
  <si>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</si>
  <si>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</si>
  <si>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</si>
  <si>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</si>
  <si>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</si>
  <si>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</si>
  <si>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</si>
  <si>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</si>
  <si>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</si>
  <si>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</si>
  <si>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</si>
  <si>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</si>
  <si>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</si>
  <si>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</si>
  <si>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</si>
  <si>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</si>
  <si>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</si>
  <si>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</si>
  <si>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</si>
  <si>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</si>
  <si>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</si>
  <si>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</si>
  <si>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</si>
  <si>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</si>
  <si>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</si>
  <si>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</si>
  <si>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</si>
  <si>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</si>
  <si>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</si>
  <si>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</si>
  <si>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</si>
  <si>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</si>
  <si>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</si>
  <si>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</si>
  <si>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</si>
  <si>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</si>
  <si>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</si>
  <si>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</si>
  <si>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</si>
  <si>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</si>
  <si>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</si>
  <si>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</si>
  <si>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</si>
  <si>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</si>
  <si>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</si>
  <si>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</si>
  <si>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</si>
  <si>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</si>
  <si>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</si>
  <si>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</si>
  <si>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</si>
  <si>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</si>
  <si>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</si>
  <si>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</si>
  <si>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</si>
  <si>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</si>
  <si>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</si>
  <si>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</si>
  <si>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</si>
  <si>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</si>
  <si>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</si>
  <si>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</si>
  <si>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</si>
  <si>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</si>
  <si>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</si>
  <si>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</si>
  <si>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</si>
  <si>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</si>
  <si>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</si>
  <si>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</si>
  <si>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</si>
  <si>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</si>
  <si>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</si>
  <si>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</si>
  <si>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</si>
  <si>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</si>
  <si>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</si>
  <si>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</si>
  <si>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</si>
  <si>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</si>
  <si>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</si>
  <si>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</si>
  <si>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</si>
  <si>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</si>
  <si>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</si>
  <si>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</si>
  <si>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</si>
  <si>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</si>
  <si>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</si>
  <si>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</si>
  <si>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</si>
  <si>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</si>
  <si>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</si>
  <si>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</si>
  <si>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</si>
  <si>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</si>
  <si>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</si>
  <si>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</si>
  <si>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</si>
  <si>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</si>
  <si>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</si>
  <si>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</si>
  <si>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</si>
  <si>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</si>
  <si>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</si>
  <si>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</si>
  <si>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</si>
  <si>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</si>
  <si>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</si>
  <si>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</si>
  <si>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</si>
  <si>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</si>
  <si>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</si>
  <si>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</si>
  <si>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</si>
  <si>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</si>
  <si>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</si>
  <si>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</si>
  <si>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</si>
  <si>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</si>
  <si>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</si>
  <si>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</si>
  <si>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</si>
  <si>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</si>
  <si>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</si>
  <si>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</si>
  <si>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</si>
  <si>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</si>
  <si>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</si>
  <si>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</si>
  <si>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</si>
  <si>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</si>
  <si>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</si>
  <si>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</si>
  <si>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</si>
  <si>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</si>
  <si>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</si>
  <si>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</si>
  <si>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</si>
  <si>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</si>
  <si>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</si>
  <si>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</si>
  <si>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</si>
  <si>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</si>
  <si>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</si>
  <si>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</si>
  <si>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</si>
  <si>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</si>
  <si>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</si>
  <si>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</si>
  <si>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</si>
  <si>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</si>
  <si>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</si>
  <si>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</si>
  <si>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</si>
  <si>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</si>
  <si>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</si>
  <si>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</si>
  <si>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</si>
  <si>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</si>
  <si>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</si>
  <si>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</si>
  <si>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</si>
  <si>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</si>
  <si>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</si>
  <si>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</si>
  <si>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</si>
  <si>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</si>
  <si>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</si>
  <si>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</si>
  <si>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</si>
  <si>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</si>
  <si>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</si>
  <si>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</si>
  <si>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</si>
  <si>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</si>
  <si>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</si>
  <si>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</si>
  <si>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</si>
  <si>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</si>
  <si>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</si>
  <si>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</si>
  <si>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</si>
  <si>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</si>
  <si>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</si>
  <si>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</si>
  <si>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</si>
  <si>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</si>
  <si>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</si>
  <si>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</si>
  <si>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</si>
  <si>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</si>
  <si>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</si>
  <si>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</si>
  <si>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</si>
  <si>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</si>
  <si>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</si>
  <si>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</si>
  <si>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</si>
  <si>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</si>
  <si>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</si>
  <si>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</si>
  <si>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</si>
  <si>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</si>
  <si>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</si>
  <si>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</si>
  <si>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</si>
  <si>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</si>
  <si>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</si>
  <si>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</si>
  <si>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</si>
  <si>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</si>
  <si>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</si>
  <si>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</si>
  <si>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</si>
  <si>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</si>
  <si>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</si>
  <si>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</si>
  <si>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</si>
  <si>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</si>
  <si>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</si>
  <si>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</si>
  <si>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</si>
  <si>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</si>
  <si>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</si>
  <si>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</si>
  <si>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</si>
  <si>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</si>
  <si>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</si>
  <si>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</si>
  <si>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</si>
  <si>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</si>
  <si>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</si>
  <si>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</si>
  <si>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</si>
  <si>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</si>
  <si>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</si>
  <si>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</si>
  <si>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</si>
  <si>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</si>
  <si>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</si>
  <si>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</si>
  <si>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</si>
  <si>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</si>
  <si>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</si>
  <si>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</si>
  <si>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</si>
  <si>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</si>
  <si>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</si>
  <si>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</si>
  <si>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</si>
  <si>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</si>
  <si>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</si>
  <si>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</si>
  <si>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</si>
  <si>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</si>
  <si>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</si>
  <si>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</si>
  <si>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</si>
  <si>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</si>
  <si>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</si>
  <si>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</si>
  <si>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</si>
  <si>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</si>
  <si>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</si>
  <si>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</si>
  <si>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</si>
  <si>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</si>
  <si>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</si>
  <si>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</si>
  <si>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</si>
  <si>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</si>
  <si>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</si>
  <si>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</si>
  <si>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</si>
  <si>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</si>
  <si>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</si>
  <si>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</si>
  <si>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</si>
  <si>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</si>
  <si>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</si>
  <si>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</si>
  <si>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</si>
  <si>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</si>
  <si>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</si>
  <si>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</si>
  <si>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</si>
  <si>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</si>
  <si>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</si>
  <si>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</si>
  <si>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</si>
  <si>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</si>
  <si>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</si>
  <si>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</si>
  <si>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</si>
  <si>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</si>
  <si>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</si>
  <si>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</si>
  <si>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</si>
  <si>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</si>
  <si>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</si>
  <si>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</si>
  <si>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</si>
  <si>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</si>
  <si>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</si>
  <si>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</si>
  <si>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</si>
  <si>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</si>
  <si>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</si>
  <si>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</si>
  <si>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</si>
  <si>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</si>
  <si>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</si>
  <si>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</si>
  <si>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</si>
  <si>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</si>
  <si>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</si>
  <si>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</si>
  <si>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</si>
  <si>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</si>
  <si>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</si>
  <si>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</si>
  <si>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</si>
  <si>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</si>
  <si>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</si>
  <si>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</si>
  <si>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</si>
  <si>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</si>
  <si>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</si>
  <si>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</si>
  <si>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</si>
  <si>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</si>
  <si>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</si>
  <si>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</si>
  <si>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</si>
  <si>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</si>
  <si>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</si>
  <si>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</si>
  <si>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</si>
  <si>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</si>
  <si>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</si>
  <si>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</si>
  <si>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</si>
  <si>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</si>
  <si>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</si>
  <si>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</si>
  <si>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</si>
  <si>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</si>
  <si>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</si>
  <si>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</si>
  <si>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</si>
  <si>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</si>
  <si>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</si>
  <si>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</si>
  <si>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</si>
  <si>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</si>
  <si>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</si>
  <si>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</si>
  <si>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</si>
  <si>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</si>
  <si>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</si>
  <si>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</si>
  <si>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</si>
  <si>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</si>
  <si>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</si>
  <si>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</si>
  <si>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</si>
  <si>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</si>
  <si>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</si>
  <si>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</si>
  <si>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</si>
  <si>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</si>
  <si>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</si>
  <si>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</si>
  <si>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</si>
  <si>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</si>
  <si>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</si>
  <si>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</si>
  <si>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</si>
  <si>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</si>
  <si>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</si>
  <si>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</si>
  <si>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</si>
  <si>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</si>
  <si>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</si>
  <si>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</si>
  <si>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</si>
  <si>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</si>
  <si>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</si>
  <si>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</si>
  <si>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</si>
  <si>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</si>
  <si>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</si>
  <si>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</si>
  <si>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</si>
  <si>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</si>
  <si>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</si>
  <si>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</si>
  <si>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</si>
  <si>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</si>
  <si>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</si>
  <si>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</si>
  <si>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</si>
  <si>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</si>
  <si>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</si>
  <si>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</si>
  <si>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</si>
  <si>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</si>
  <si>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</si>
  <si>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</si>
  <si>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</si>
  <si>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</si>
  <si>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</si>
  <si>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</si>
  <si>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</si>
  <si>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</si>
  <si>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</si>
  <si>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</si>
  <si>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</si>
  <si>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</si>
  <si>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</si>
  <si>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</si>
  <si>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</si>
  <si>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</si>
  <si>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</si>
  <si>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</si>
  <si>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</si>
  <si>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</si>
  <si>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</si>
  <si>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</si>
  <si>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</si>
  <si>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</si>
  <si>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</si>
  <si>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</si>
  <si>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</si>
  <si>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</si>
  <si>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</si>
  <si>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</si>
  <si>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</si>
  <si>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</si>
  <si>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</si>
  <si>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</si>
  <si>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</si>
  <si>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</si>
  <si>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</si>
  <si>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</si>
  <si>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</si>
  <si>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</si>
  <si>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</si>
  <si>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</si>
  <si>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</si>
  <si>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</si>
  <si>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</si>
  <si>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</si>
  <si>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</si>
  <si>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</si>
  <si>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</si>
  <si>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</si>
  <si>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</si>
  <si>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</si>
  <si>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</si>
  <si>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</si>
  <si>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</si>
  <si>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</si>
  <si>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</si>
  <si>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</si>
  <si>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</si>
  <si>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</si>
  <si>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</si>
  <si>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</si>
  <si>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</si>
  <si>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</si>
  <si>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</si>
  <si>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</si>
  <si>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</si>
  <si>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</si>
  <si>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</si>
  <si>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</si>
  <si>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</si>
  <si>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</si>
  <si>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</si>
  <si>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</si>
  <si>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</si>
  <si>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</si>
  <si>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</si>
  <si>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</si>
  <si>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</si>
  <si>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</si>
  <si>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</si>
  <si>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</si>
  <si>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</si>
  <si>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</si>
  <si>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</si>
  <si>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</si>
  <si>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</si>
  <si>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</si>
  <si>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</si>
  <si>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</si>
  <si>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</si>
  <si>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</si>
  <si>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</si>
  <si>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</si>
  <si>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</si>
  <si>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</si>
  <si>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</si>
  <si>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</si>
  <si>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</si>
  <si>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</si>
  <si>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</si>
  <si>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</si>
  <si>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</si>
  <si>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</si>
  <si>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</si>
  <si>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</si>
  <si>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</si>
  <si>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</si>
  <si>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</si>
  <si>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</si>
  <si>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</si>
  <si>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</si>
  <si>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</si>
  <si>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</si>
  <si>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</si>
  <si>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</si>
  <si>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</si>
  <si>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</si>
  <si>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</si>
  <si>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</si>
  <si>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</si>
  <si>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</si>
  <si>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</si>
  <si>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</si>
  <si>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</si>
  <si>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</si>
  <si>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</si>
  <si>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</si>
  <si>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</si>
  <si>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</si>
  <si>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</si>
  <si>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</si>
  <si>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</si>
  <si>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</si>
  <si>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</si>
  <si>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</si>
  <si>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</si>
  <si>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</si>
  <si>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</si>
  <si>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</si>
  <si>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</si>
  <si>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</si>
  <si>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</si>
  <si>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</si>
  <si>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</si>
  <si>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</si>
  <si>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</si>
  <si>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</si>
  <si>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</si>
  <si>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</si>
  <si>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</si>
  <si>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</si>
  <si>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</si>
  <si>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</si>
  <si>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</si>
  <si>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</si>
  <si>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</si>
  <si>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</si>
  <si>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</si>
  <si>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</si>
  <si>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</si>
  <si>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</si>
  <si>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</si>
  <si>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</si>
  <si>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</si>
  <si>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</si>
  <si>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</si>
  <si>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</si>
  <si>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</si>
  <si>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</si>
  <si>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</si>
  <si>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</si>
  <si>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</si>
  <si>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</si>
  <si>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</si>
  <si>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</si>
  <si>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</si>
  <si>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</si>
  <si>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</si>
  <si>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</si>
  <si>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</si>
  <si>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</si>
  <si>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</si>
  <si>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</si>
  <si>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</si>
  <si>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</si>
  <si>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</si>
  <si>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</si>
  <si>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</si>
  <si>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</si>
  <si>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</si>
  <si>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</si>
  <si>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</si>
  <si>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</si>
  <si>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</si>
  <si>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</si>
  <si>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</si>
  <si>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</si>
  <si>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</si>
  <si>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</si>
  <si>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</si>
  <si>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</si>
  <si>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</si>
  <si>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</si>
  <si>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</si>
  <si>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</si>
  <si>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</si>
  <si>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</si>
  <si>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</si>
  <si>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</si>
  <si>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</si>
  <si>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</si>
  <si>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</si>
  <si>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</si>
  <si>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</si>
  <si>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</si>
  <si>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</si>
  <si>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</si>
  <si>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</si>
  <si>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</si>
  <si>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</si>
  <si>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</si>
  <si>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</si>
  <si>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</si>
  <si>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</si>
  <si>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</si>
  <si>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</si>
  <si>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</si>
  <si>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</si>
  <si>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</si>
  <si>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</si>
  <si>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</si>
  <si>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</si>
  <si>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</si>
  <si>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</si>
  <si>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</si>
  <si>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</si>
  <si>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</si>
  <si>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</si>
  <si>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</si>
  <si>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</si>
  <si>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</si>
  <si>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</si>
  <si>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</si>
  <si>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</si>
  <si>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</si>
  <si>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</si>
  <si>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</si>
  <si>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</si>
  <si>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</si>
  <si>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</si>
  <si>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</si>
  <si>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</si>
  <si>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</si>
  <si>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</si>
  <si>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</si>
  <si>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</si>
  <si>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</si>
  <si>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</si>
  <si>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</si>
  <si>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</si>
  <si>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</si>
  <si>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</si>
  <si>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</si>
  <si>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</si>
  <si>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</si>
  <si>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</si>
  <si>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</si>
  <si>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</si>
  <si>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</si>
  <si>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</si>
  <si>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</si>
  <si>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</si>
  <si>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</si>
  <si>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</si>
  <si>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</si>
  <si>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</si>
  <si>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</si>
  <si>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</si>
  <si>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</si>
  <si>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</si>
  <si>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</si>
  <si>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</si>
  <si>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</si>
  <si>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</si>
  <si>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</si>
  <si>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</si>
  <si>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</si>
  <si>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</si>
  <si>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</si>
  <si>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</si>
  <si>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</si>
  <si>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</si>
  <si>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</si>
  <si>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</si>
  <si>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</si>
  <si>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</si>
  <si>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</si>
  <si>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</si>
  <si>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</si>
  <si>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</si>
  <si>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</si>
  <si>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</si>
  <si>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</si>
  <si>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</si>
  <si>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</si>
  <si>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</si>
  <si>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</si>
  <si>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</si>
  <si>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</si>
  <si>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</si>
  <si>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</si>
  <si>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</si>
  <si>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</si>
  <si>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</si>
  <si>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</si>
  <si>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</si>
  <si>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</si>
  <si>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</si>
  <si>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</si>
  <si>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</si>
  <si>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</si>
  <si>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</si>
  <si>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</si>
  <si>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</si>
  <si>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</si>
  <si>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</si>
  <si>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</si>
  <si>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</si>
  <si>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</si>
  <si>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</si>
  <si>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</si>
  <si>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</si>
  <si>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</si>
  <si>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</si>
  <si>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</si>
  <si>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</si>
  <si>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</si>
  <si>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</si>
  <si>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</si>
  <si>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</si>
  <si>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</si>
  <si>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</si>
  <si>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</si>
  <si>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</si>
  <si>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</si>
  <si>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</si>
  <si>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</si>
  <si>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</si>
  <si>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</si>
  <si>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</si>
  <si>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</si>
  <si>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</si>
  <si>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</si>
  <si>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</si>
  <si>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</si>
  <si>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</si>
  <si>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</si>
  <si>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</si>
  <si>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</si>
  <si>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</si>
  <si>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</si>
  <si>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</si>
  <si>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</si>
  <si>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</si>
  <si>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</si>
  <si>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</si>
  <si>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</si>
  <si>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</si>
  <si>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</si>
  <si>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</si>
  <si>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</si>
  <si>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</si>
  <si>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</si>
  <si>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</si>
  <si>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</si>
  <si>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</si>
  <si>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</si>
  <si>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</si>
  <si>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</si>
  <si>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</si>
  <si>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</si>
  <si>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</si>
  <si>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</si>
  <si>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</si>
  <si>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</si>
  <si>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</si>
  <si>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</si>
  <si>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</si>
  <si>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</si>
  <si>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</si>
  <si>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</si>
  <si>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</si>
  <si>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</si>
  <si>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</si>
  <si>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</si>
  <si>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</si>
  <si>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</si>
  <si>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</si>
  <si>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</si>
  <si>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</si>
  <si>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</si>
  <si>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</si>
  <si>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</si>
  <si>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</si>
  <si>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</si>
  <si>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</si>
  <si>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</si>
  <si>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</si>
  <si>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</si>
  <si>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</si>
  <si>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</si>
  <si>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</si>
  <si>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</si>
  <si>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</si>
  <si>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</si>
  <si>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</si>
  <si>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</si>
  <si>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</si>
  <si>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</si>
  <si>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</si>
  <si>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</si>
  <si>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</si>
  <si>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</si>
  <si>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</si>
  <si>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</si>
  <si>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</si>
  <si>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</si>
  <si>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</si>
  <si>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</si>
  <si>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</si>
  <si>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</si>
  <si>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</si>
  <si>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</si>
  <si>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</si>
  <si>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</si>
  <si>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</si>
  <si>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</si>
  <si>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</si>
  <si>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</si>
  <si>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</si>
  <si>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</si>
  <si>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</si>
  <si>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</si>
  <si>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</si>
  <si>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</si>
  <si>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</si>
  <si>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</si>
  <si>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</si>
  <si>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</si>
  <si>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</si>
  <si>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</si>
  <si>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</si>
  <si>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</si>
  <si>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</si>
  <si>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</si>
  <si>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</si>
  <si>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</si>
  <si>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</si>
  <si>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</si>
  <si>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</si>
  <si>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</si>
  <si>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</si>
  <si>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</si>
  <si>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</si>
  <si>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</si>
  <si>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</si>
  <si>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</si>
  <si>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</si>
  <si>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</si>
  <si>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</si>
  <si>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</si>
  <si>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</si>
  <si>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</si>
  <si>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</si>
  <si>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</si>
  <si>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</si>
  <si>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</si>
  <si>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</si>
  <si>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</si>
  <si>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</si>
  <si>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</si>
  <si>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</si>
  <si>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</si>
  <si>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</si>
  <si>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</si>
  <si>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</si>
  <si>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</si>
  <si>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</si>
  <si>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</si>
  <si>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</si>
  <si>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</si>
  <si>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</si>
  <si>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</si>
  <si>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</si>
  <si>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</si>
  <si>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</si>
  <si>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</si>
  <si>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</si>
  <si>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</si>
  <si>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</si>
  <si>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</si>
  <si>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</si>
  <si>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</si>
  <si>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</si>
  <si>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</si>
  <si>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</si>
  <si>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</si>
  <si>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</si>
  <si>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</si>
  <si>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</si>
  <si>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</si>
  <si>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</si>
  <si>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</si>
  <si>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</si>
  <si>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</si>
  <si>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</si>
  <si>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</si>
  <si>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</si>
  <si>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</si>
  <si>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</si>
  <si>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</si>
  <si>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</si>
  <si>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</si>
  <si>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</si>
  <si>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</si>
  <si>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</si>
  <si>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</si>
  <si>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</si>
  <si>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</si>
  <si>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</si>
  <si>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</si>
  <si>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</si>
  <si>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</si>
  <si>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</si>
  <si>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</si>
  <si>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</si>
  <si>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</si>
  <si>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</si>
  <si>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</si>
  <si>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</si>
  <si>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</si>
  <si>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</si>
  <si>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</si>
  <si>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</si>
  <si>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</si>
  <si>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</si>
  <si>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</si>
  <si>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</si>
  <si>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</si>
  <si>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</si>
  <si>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</si>
  <si>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</si>
  <si>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</si>
  <si>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</si>
  <si>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</si>
  <si>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</si>
  <si>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</si>
  <si>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</si>
  <si>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</si>
  <si>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</si>
  <si>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</si>
  <si>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</si>
  <si>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</si>
  <si>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</si>
  <si>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</si>
  <si>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</si>
  <si>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</si>
  <si>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</si>
  <si>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</si>
  <si>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</si>
  <si>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</si>
  <si>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</si>
  <si>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</si>
  <si>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</si>
  <si>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</si>
  <si>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</si>
  <si>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</si>
  <si>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</si>
  <si>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</si>
  <si>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</si>
  <si>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</si>
  <si>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</si>
  <si>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</si>
  <si>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</si>
  <si>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</si>
  <si>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</si>
  <si>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</si>
  <si>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</si>
  <si>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</si>
  <si>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</si>
  <si>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</si>
  <si>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</si>
  <si>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</si>
  <si>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</si>
  <si>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</si>
  <si>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</si>
  <si>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</si>
  <si>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</si>
  <si>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</si>
  <si>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</si>
  <si>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</si>
  <si>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</si>
  <si>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</si>
  <si>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</si>
  <si>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</si>
  <si>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</si>
  <si>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</si>
  <si>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</si>
  <si>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</si>
  <si>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</si>
  <si>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</si>
  <si>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</si>
  <si>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</si>
  <si>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</si>
  <si>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</si>
  <si>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</si>
  <si>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</si>
  <si>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</si>
  <si>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</si>
  <si>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</si>
  <si>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</si>
  <si>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</si>
  <si>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</si>
  <si>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</si>
  <si>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</si>
  <si>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</si>
  <si>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</si>
  <si>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</si>
  <si>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</si>
  <si>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</si>
  <si>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</si>
  <si>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</si>
  <si>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</si>
  <si>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</si>
  <si>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</si>
  <si>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</si>
  <si>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</si>
  <si>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</si>
  <si>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</si>
  <si>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</si>
  <si>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</si>
  <si>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</si>
  <si>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</si>
  <si>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</si>
  <si>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</si>
  <si>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</si>
  <si>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</si>
  <si>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</si>
  <si>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</si>
  <si>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</si>
  <si>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</si>
  <si>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</si>
  <si>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</si>
  <si>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</si>
  <si>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</si>
  <si>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</si>
  <si>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</si>
  <si>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</si>
  <si>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</si>
  <si>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</si>
  <si>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</si>
  <si>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</si>
  <si>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</si>
  <si>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</si>
  <si>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</si>
  <si>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</si>
  <si>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</si>
  <si>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</si>
  <si>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</si>
  <si>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</si>
  <si>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</si>
  <si>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</si>
  <si>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</si>
  <si>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</si>
  <si>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</si>
  <si>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</si>
  <si>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</si>
  <si>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</si>
  <si>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</si>
  <si>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</si>
  <si>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</si>
  <si>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</si>
  <si>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</si>
  <si>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</si>
  <si>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</si>
  <si>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</si>
  <si>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</si>
  <si>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</si>
  <si>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</si>
  <si>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</si>
  <si>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</si>
  <si>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</si>
  <si>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</si>
  <si>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</si>
  <si>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</si>
  <si>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</si>
  <si>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</si>
  <si>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</si>
  <si>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</si>
  <si>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</si>
  <si>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</si>
  <si>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</si>
  <si>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</si>
  <si>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</si>
  <si>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</si>
  <si>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</si>
  <si>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</si>
  <si>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</si>
  <si>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</si>
  <si>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</si>
  <si>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</si>
  <si>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</si>
  <si>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</si>
  <si>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</si>
  <si>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</si>
  <si>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</si>
  <si>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</si>
  <si>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</si>
  <si>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</si>
  <si>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</si>
  <si>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</si>
  <si>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</si>
  <si>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</si>
  <si>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</si>
  <si>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</si>
  <si>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</si>
  <si>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</si>
  <si>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</si>
  <si>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</si>
  <si>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</si>
  <si>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</si>
  <si>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</si>
  <si>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</si>
  <si>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</si>
  <si>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</si>
  <si>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</si>
  <si>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</si>
  <si>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</si>
  <si>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</si>
  <si>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</si>
  <si>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</si>
  <si>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</si>
  <si>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</si>
  <si>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</si>
  <si>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</si>
  <si>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</si>
  <si>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</si>
  <si>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</si>
  <si>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</si>
  <si>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</si>
  <si>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</si>
  <si>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</si>
  <si>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</si>
  <si>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</si>
  <si>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</si>
  <si>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</si>
  <si>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</si>
  <si>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</si>
  <si>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</si>
  <si>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</si>
  <si>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</si>
  <si>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</si>
  <si>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</si>
  <si>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</si>
  <si>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</si>
  <si>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</si>
  <si>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</si>
  <si>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</si>
  <si>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</si>
  <si>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</si>
  <si>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</si>
  <si>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</si>
  <si>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</si>
  <si>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</si>
  <si>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</si>
  <si>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</si>
  <si>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</si>
  <si>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</si>
  <si>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</si>
  <si>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</si>
  <si>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</si>
  <si>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</si>
  <si>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</si>
  <si>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</si>
  <si>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</si>
  <si>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</si>
  <si>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</si>
  <si>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</si>
  <si>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</si>
  <si>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</si>
  <si>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</si>
  <si>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</si>
  <si>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</si>
  <si>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</si>
  <si>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</si>
  <si>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</si>
  <si>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</si>
  <si>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</si>
  <si>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</si>
  <si>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</si>
  <si>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</si>
  <si>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</si>
  <si>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</si>
  <si>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</si>
  <si>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</si>
  <si>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</si>
  <si>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</si>
  <si>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</si>
  <si>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</si>
  <si>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</si>
  <si>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</si>
  <si>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</si>
  <si>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</si>
  <si>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</si>
  <si>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</si>
  <si>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</si>
  <si>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</si>
  <si>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</si>
  <si>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</si>
  <si>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</si>
  <si>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</si>
  <si>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</si>
  <si>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</si>
  <si>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</si>
  <si>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</si>
  <si>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</si>
  <si>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</si>
  <si>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</si>
  <si>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</si>
  <si>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</si>
  <si>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</si>
  <si>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</si>
  <si>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</si>
  <si>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</si>
  <si>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</si>
  <si>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</si>
  <si>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</si>
  <si>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</si>
  <si>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</si>
  <si>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</si>
  <si>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</si>
  <si>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</si>
  <si>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</si>
  <si>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</si>
  <si>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</si>
  <si>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</si>
  <si>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</si>
  <si>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</si>
  <si>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</si>
  <si>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</si>
  <si>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</si>
  <si>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</si>
  <si>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</si>
  <si>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</si>
  <si>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</si>
  <si>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</si>
  <si>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</si>
  <si>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</si>
  <si>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</si>
  <si>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</si>
  <si>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</si>
  <si>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</si>
  <si>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</si>
  <si>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</si>
  <si>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</si>
  <si>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</si>
  <si>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</si>
  <si>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</si>
  <si>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</si>
  <si>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</si>
  <si>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</si>
  <si>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</si>
  <si>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</si>
  <si>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</si>
  <si>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</si>
  <si>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</si>
  <si>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</si>
  <si>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</si>
  <si>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</si>
  <si>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</si>
  <si>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</si>
  <si>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</si>
  <si>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</si>
  <si>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</si>
  <si>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</si>
  <si>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</si>
  <si>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</si>
  <si>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</si>
  <si>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</si>
  <si>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</si>
  <si>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</si>
  <si>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</si>
  <si>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</si>
  <si>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</si>
  <si>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</si>
  <si>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</si>
  <si>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</si>
  <si>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</si>
  <si>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</si>
  <si>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</si>
  <si>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</si>
  <si>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</si>
  <si>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</si>
  <si>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</si>
  <si>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</si>
  <si>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</si>
  <si>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</si>
  <si>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</si>
  <si>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</si>
  <si>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</si>
  <si>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</si>
  <si>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</si>
  <si>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</si>
  <si>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</si>
  <si>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</si>
  <si>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</si>
  <si>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</si>
  <si>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</si>
  <si>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</si>
  <si>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</si>
  <si>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</si>
  <si>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</si>
  <si>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</si>
  <si>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</si>
  <si>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</si>
  <si>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</si>
  <si>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</si>
  <si>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</si>
  <si>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</si>
  <si>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</si>
  <si>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</si>
  <si>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</si>
  <si>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</si>
  <si>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</si>
  <si>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</si>
  <si>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</si>
  <si>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</si>
  <si>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</si>
  <si>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</si>
  <si>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</si>
  <si>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</si>
  <si>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</si>
  <si>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</si>
  <si>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</si>
  <si>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</si>
  <si>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</si>
  <si>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</si>
  <si>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</si>
  <si>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</si>
  <si>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</si>
  <si>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</si>
  <si>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</si>
  <si>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</si>
  <si>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</si>
  <si>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</si>
  <si>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</si>
  <si>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</si>
  <si>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</si>
  <si>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</si>
  <si>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</si>
  <si>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</si>
  <si>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</si>
  <si>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</si>
  <si>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</si>
  <si>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</si>
  <si>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</si>
  <si>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</si>
  <si>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</si>
  <si>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</si>
  <si>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</si>
  <si>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</si>
  <si>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</si>
  <si>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</si>
  <si>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</si>
  <si>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</si>
  <si>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</si>
  <si>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</si>
  <si>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</si>
  <si>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</si>
  <si>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</si>
  <si>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</si>
  <si>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</si>
  <si>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</si>
  <si>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</si>
  <si>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</si>
  <si>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</si>
  <si>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</si>
  <si>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</si>
  <si>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</si>
  <si>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</si>
  <si>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</si>
  <si>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</si>
  <si>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</si>
  <si>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</si>
  <si>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</si>
  <si>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</si>
  <si>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</si>
  <si>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</si>
  <si>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</si>
  <si>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</si>
  <si>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</si>
  <si>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</si>
  <si>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</si>
  <si>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</si>
  <si>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</si>
  <si>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</si>
  <si>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</si>
  <si>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</si>
  <si>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</si>
  <si>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</si>
  <si>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</si>
  <si>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</si>
  <si>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</si>
  <si>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</si>
  <si>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</si>
  <si>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</si>
  <si>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</si>
  <si>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</si>
  <si>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</si>
  <si>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</si>
  <si>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</si>
  <si>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</si>
  <si>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</si>
  <si>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</si>
  <si>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</si>
  <si>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</si>
  <si>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</si>
  <si>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</si>
  <si>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</si>
  <si>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</si>
  <si>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</si>
  <si>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</si>
  <si>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</si>
  <si>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</si>
  <si>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</si>
  <si>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</si>
  <si>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</si>
  <si>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</si>
  <si>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</si>
  <si>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</si>
  <si>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</si>
  <si>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</si>
  <si>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</si>
  <si>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</si>
  <si>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</si>
  <si>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</si>
  <si>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</si>
  <si>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</si>
  <si>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</si>
  <si>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</si>
  <si>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</si>
  <si>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</si>
  <si>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</si>
  <si>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</si>
  <si>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</si>
  <si>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</si>
  <si>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</si>
  <si>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</si>
  <si>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</si>
  <si>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</si>
  <si>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</si>
  <si>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</si>
  <si>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</si>
  <si>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</si>
  <si>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</si>
  <si>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</si>
  <si>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</si>
  <si>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</si>
  <si>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</si>
  <si>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</si>
  <si>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</si>
  <si>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</si>
  <si>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</si>
  <si>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</si>
  <si>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</si>
  <si>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</si>
  <si>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</si>
  <si>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</si>
  <si>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</si>
  <si>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</si>
  <si>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</si>
  <si>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</si>
  <si>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</si>
  <si>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</si>
  <si>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</si>
  <si>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</si>
  <si>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</si>
  <si>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</si>
  <si>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</si>
  <si>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</si>
  <si>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</si>
  <si>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</si>
  <si>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</si>
  <si>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</si>
  <si>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</si>
  <si>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</si>
  <si>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</si>
  <si>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</si>
  <si>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</si>
  <si>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</si>
  <si>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</si>
  <si>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</si>
  <si>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</si>
  <si>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</si>
  <si>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</si>
  <si>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</si>
  <si>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</si>
  <si>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</si>
  <si>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</si>
  <si>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</si>
  <si>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</si>
  <si>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</si>
  <si>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</si>
  <si>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</si>
  <si>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</si>
  <si>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</si>
  <si>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</si>
  <si>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</si>
  <si>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</si>
  <si>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</si>
  <si>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</si>
  <si>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</si>
  <si>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</si>
  <si>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</si>
  <si>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</si>
  <si>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</si>
  <si>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</si>
  <si>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</si>
  <si>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</si>
  <si>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</si>
  <si>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</si>
  <si>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</si>
  <si>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</si>
  <si>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</si>
  <si>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</si>
  <si>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</si>
  <si>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</si>
  <si>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</si>
  <si>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</si>
  <si>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</si>
  <si>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</si>
  <si>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</si>
  <si>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</si>
  <si>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</si>
  <si>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</si>
  <si>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</si>
  <si>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</si>
  <si>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</si>
  <si>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</si>
  <si>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</si>
  <si>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</si>
  <si>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</si>
  <si>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</si>
  <si>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</si>
  <si>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</si>
  <si>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</si>
  <si>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</si>
  <si>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</si>
  <si>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</si>
  <si>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</si>
  <si>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</si>
  <si>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</si>
  <si>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</si>
  <si>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</si>
  <si>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</si>
  <si>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</si>
  <si>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</si>
  <si>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</si>
  <si>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</si>
  <si>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</si>
  <si>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</si>
  <si>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</si>
  <si>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</si>
  <si>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</si>
  <si>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</si>
  <si>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</si>
  <si>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</si>
  <si>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</si>
  <si>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</si>
  <si>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</si>
  <si>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</si>
  <si>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</si>
  <si>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</si>
  <si>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</si>
  <si>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</si>
  <si>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</si>
  <si>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</si>
  <si>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</si>
  <si>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</si>
  <si>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</si>
  <si>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</si>
  <si>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</si>
  <si>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</si>
  <si>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</si>
  <si>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</si>
  <si>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</si>
  <si>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</si>
  <si>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</si>
  <si>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</si>
  <si>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</si>
  <si>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</si>
  <si>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</si>
  <si>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</si>
  <si>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</si>
  <si>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</si>
  <si>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</si>
  <si>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</si>
  <si>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</si>
  <si>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</si>
  <si>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</si>
  <si>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</si>
  <si>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</si>
  <si>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</si>
  <si>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</si>
  <si>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</si>
  <si>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</si>
  <si>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</si>
  <si>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</si>
  <si>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</si>
  <si>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</si>
  <si>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</si>
  <si>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</si>
  <si>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</si>
  <si>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</si>
  <si>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</si>
  <si>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</si>
  <si>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</si>
  <si>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</si>
  <si>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</si>
  <si>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</si>
  <si>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</si>
  <si>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</si>
  <si>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</si>
  <si>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</si>
  <si>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</si>
  <si>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</si>
  <si>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</si>
  <si>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</si>
  <si>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</si>
  <si>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</si>
  <si>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</si>
  <si>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</si>
  <si>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</si>
  <si>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</si>
  <si>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</si>
  <si>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</si>
  <si>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</si>
  <si>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</si>
  <si>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</si>
  <si>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</si>
  <si>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</si>
  <si>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</si>
  <si>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</si>
  <si>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</si>
  <si>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</si>
  <si>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</si>
  <si>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</si>
  <si>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</si>
  <si>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</si>
  <si>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</si>
  <si>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</si>
  <si>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</si>
  <si>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</si>
  <si>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</si>
  <si>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</si>
  <si>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</si>
  <si>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</si>
  <si>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</si>
  <si>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</si>
  <si>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</si>
  <si>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</si>
  <si>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</si>
  <si>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</si>
  <si>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</si>
  <si>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</si>
  <si>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</si>
  <si>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</si>
  <si>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</si>
  <si>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</si>
  <si>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</si>
  <si>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</si>
  <si>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</si>
  <si>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</si>
  <si>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</si>
  <si>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</si>
  <si>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</si>
  <si>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</si>
  <si>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</si>
  <si>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</si>
  <si>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</si>
  <si>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</si>
  <si>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</si>
  <si>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</si>
  <si>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</si>
  <si>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</si>
  <si>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</si>
  <si>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</si>
  <si>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</si>
  <si>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</si>
  <si>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</si>
  <si>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</si>
  <si>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</si>
  <si>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</si>
  <si>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</si>
  <si>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</si>
  <si>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</si>
  <si>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</si>
  <si>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</si>
  <si>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2021-70-10001694</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</si>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</sst>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O22" sqref="O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2676</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966</v>
      </c>
      <c r="K20" s="144">
        <v>1526850374</v>
      </c>
      <c r="L20" s="145"/>
      <c r="M20" s="145">
        <v>44561</v>
      </c>
      <c r="N20" s="128">
        <f>+(M20-L20)/30</f>
        <v>1485.3666666666666</v>
      </c>
      <c r="O20" s="131"/>
      <c r="U20" s="127"/>
      <c r="V20" s="104">
        <f ca="1">NOW()</f>
        <v>44193.882190393517</v>
      </c>
      <c r="W20" s="104">
        <f ca="1">NOW()</f>
        <v>44193.882190393517</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2677</v>
      </c>
      <c r="C48" s="109" t="s">
        <v>31</v>
      </c>
      <c r="D48" s="115" t="s">
        <v>2678</v>
      </c>
      <c r="E48" s="170">
        <v>40940</v>
      </c>
      <c r="F48" s="170">
        <v>41243</v>
      </c>
      <c r="G48" s="153">
        <f>IF(AND(E48&lt;&gt;"",F48&lt;&gt;""),((F48-E48)/30),"")</f>
        <v>10.1</v>
      </c>
      <c r="H48" s="116" t="s">
        <v>2684</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2677</v>
      </c>
      <c r="C49" s="109" t="s">
        <v>31</v>
      </c>
      <c r="D49" s="115" t="s">
        <v>2679</v>
      </c>
      <c r="E49" s="170">
        <v>41306</v>
      </c>
      <c r="F49" s="170">
        <v>41608</v>
      </c>
      <c r="G49" s="153">
        <f t="shared" ref="G49:G50" si="2">IF(AND(E49&lt;&gt;"",F49&lt;&gt;""),((F49-E49)/30),"")</f>
        <v>10.066666666666666</v>
      </c>
      <c r="H49" s="116" t="s">
        <v>2685</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2677</v>
      </c>
      <c r="C50" s="109" t="s">
        <v>31</v>
      </c>
      <c r="D50" s="115" t="s">
        <v>2680</v>
      </c>
      <c r="E50" s="170">
        <v>41671</v>
      </c>
      <c r="F50" s="170">
        <v>41973</v>
      </c>
      <c r="G50" s="153">
        <f t="shared" si="2"/>
        <v>10.066666666666666</v>
      </c>
      <c r="H50" s="116" t="s">
        <v>2686</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2677</v>
      </c>
      <c r="C51" s="109" t="s">
        <v>31</v>
      </c>
      <c r="D51" s="115" t="s">
        <v>2681</v>
      </c>
      <c r="E51" s="115" t="s">
        <v>2682</v>
      </c>
      <c r="F51" s="115" t="s">
        <v>2683</v>
      </c>
      <c r="G51" s="153">
        <f t="shared" ref="G51:G107" si="3">IF(AND(E51&lt;&gt;"",F51&lt;&gt;""),((F51-E51)/30),"")</f>
        <v>10.066666666666666</v>
      </c>
      <c r="H51" s="116" t="s">
        <v>2687</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2688</v>
      </c>
      <c r="C52" s="109" t="s">
        <v>31</v>
      </c>
      <c r="D52" s="115" t="s">
        <v>2690</v>
      </c>
      <c r="E52" s="115" t="s">
        <v>2691</v>
      </c>
      <c r="F52" s="115" t="s">
        <v>2709</v>
      </c>
      <c r="G52" s="153">
        <f t="shared" si="3"/>
        <v>11.466666666666667</v>
      </c>
      <c r="H52" s="116" t="s">
        <v>2704</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2688</v>
      </c>
      <c r="C53" s="109" t="s">
        <v>31</v>
      </c>
      <c r="D53" s="115" t="s">
        <v>2692</v>
      </c>
      <c r="E53" s="115" t="s">
        <v>2693</v>
      </c>
      <c r="F53" s="115" t="s">
        <v>2694</v>
      </c>
      <c r="G53" s="153">
        <f t="shared" si="3"/>
        <v>5.7</v>
      </c>
      <c r="H53" s="116" t="s">
        <v>2705</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2689</v>
      </c>
      <c r="C54" s="109" t="s">
        <v>31</v>
      </c>
      <c r="D54" s="115" t="s">
        <v>2695</v>
      </c>
      <c r="E54" s="115" t="s">
        <v>2696</v>
      </c>
      <c r="F54" s="115" t="s">
        <v>2697</v>
      </c>
      <c r="G54" s="153">
        <f t="shared" si="3"/>
        <v>0.5</v>
      </c>
      <c r="H54" s="116" t="s">
        <v>2706</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2689</v>
      </c>
      <c r="C55" s="109" t="s">
        <v>31</v>
      </c>
      <c r="D55" s="115" t="s">
        <v>2698</v>
      </c>
      <c r="E55" s="115" t="s">
        <v>2699</v>
      </c>
      <c r="F55" s="115" t="s">
        <v>2700</v>
      </c>
      <c r="G55" s="153">
        <f t="shared" si="3"/>
        <v>0.96666666666666667</v>
      </c>
      <c r="H55" s="116" t="s">
        <v>2707</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2689</v>
      </c>
      <c r="C56" s="109" t="s">
        <v>31</v>
      </c>
      <c r="D56" s="115" t="s">
        <v>2701</v>
      </c>
      <c r="E56" s="115" t="s">
        <v>2702</v>
      </c>
      <c r="F56" s="115" t="s">
        <v>2703</v>
      </c>
      <c r="G56" s="153">
        <f t="shared" si="3"/>
        <v>1.7666666666666666</v>
      </c>
      <c r="H56" s="116" t="s">
        <v>2708</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61074014.960000001</v>
      </c>
      <c r="F185" s="91"/>
      <c r="G185" s="92"/>
      <c r="H185" s="87"/>
      <c r="I185" s="89" t="s">
        <v>2627</v>
      </c>
      <c r="J185" s="159">
        <f>+SUM(M179:M183)</f>
        <v>0.03</v>
      </c>
      <c r="K185" s="197" t="s">
        <v>2628</v>
      </c>
      <c r="L185" s="197"/>
      <c r="M185" s="93">
        <f>+J185*(SUM(K20:K35))</f>
        <v>45805511.219999999</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2710</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2711</v>
      </c>
      <c r="J211" s="27" t="s">
        <v>2622</v>
      </c>
      <c r="K211" s="141" t="s">
        <v>2712</v>
      </c>
      <c r="L211" s="21"/>
      <c r="M211" s="21"/>
      <c r="N211" s="21"/>
      <c r="O211" s="8"/>
    </row>
    <row r="212" spans="1:15" x14ac:dyDescent="0.35">
      <c r="A212" s="9"/>
      <c r="B212" s="27" t="s">
        <v>2619</v>
      </c>
      <c r="C212" s="119" t="s">
        <v>2710</v>
      </c>
      <c r="D212" s="21"/>
      <c r="G212" s="27" t="s">
        <v>2621</v>
      </c>
      <c r="H212" s="141" t="s">
        <v>2713</v>
      </c>
      <c r="J212" s="27" t="s">
        <v>2623</v>
      </c>
      <c r="K212" s="140" t="s">
        <v>2714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a65d333d-5b59-4810-bc94-b80d9325abbc"/>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2020-12-29T02:10:38Z</cp:lastPrinted>
  <dcterms:created xsi:type="dcterms:W3CDTF">2020-10-14T21:57:42Z</dcterms:created>
  <dcterms:modified xsi:type="dcterms:W3CDTF">2020-12-29T02:10:48Z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