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NPITUFOS\compartida 2015\BETTO 2020\REPUESTA\2021-73-2000013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061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<sst xmlns="http://schemas.openxmlformats.org/spreadsheetml/2006/main" count="3198" uniqueCount="2714">
  <si>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</si>
  <si>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</si>
  <si>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</si>
  <si>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</si>
  <si>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</si>
  <si>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</si>
  <si>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</si>
  <si>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</si>
  <si>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</si>
  <si>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</si>
  <si>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</si>
  <si>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</si>
  <si>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</si>
  <si>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</si>
  <si>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</si>
  <si>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</si>
  <si>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</si>
  <si>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</si>
  <si>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</si>
  <si>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</si>
  <si>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</si>
  <si>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</si>
  <si>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</si>
  <si>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</si>
  <si>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</si>
  <si>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</si>
  <si>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</si>
  <si>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</si>
  <si>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</si>
  <si>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</si>
  <si>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</si>
  <si>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</si>
  <si>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</si>
  <si>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</si>
  <si>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</si>
  <si>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</si>
  <si>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</si>
  <si>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</si>
  <si>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</si>
  <si>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</si>
  <si>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</si>
  <si>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</si>
  <si>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</si>
  <si>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</si>
  <si>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</si>
  <si>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</si>
  <si>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</si>
  <si>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</si>
  <si>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</si>
  <si>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</si>
  <si>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</si>
  <si>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</si>
  <si>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</si>
  <si>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</si>
  <si>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</si>
  <si>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</si>
  <si>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</si>
  <si>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</si>
  <si>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</si>
  <si>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</si>
  <si>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</si>
  <si>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</si>
  <si>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</si>
  <si>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</si>
  <si>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</si>
  <si>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</si>
  <si>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</si>
  <si>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</si>
  <si>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</si>
  <si>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</si>
  <si>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</si>
  <si>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</si>
  <si>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</si>
  <si>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</si>
  <si>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</si>
  <si>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</si>
  <si>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</si>
  <si>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</si>
  <si>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</si>
  <si>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</si>
  <si>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</si>
  <si>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</si>
  <si>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</si>
  <si>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</si>
  <si>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</si>
  <si>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</si>
  <si>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</si>
  <si>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</si>
  <si>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</si>
  <si>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</si>
  <si>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</si>
  <si>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</si>
  <si>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</si>
  <si>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</si>
  <si>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</si>
  <si>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</si>
  <si>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</si>
  <si>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</si>
  <si>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</si>
  <si>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</si>
  <si>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</si>
  <si>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</si>
  <si>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</si>
  <si>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</si>
  <si>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</si>
  <si>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</si>
  <si>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</si>
  <si>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</si>
  <si>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</si>
  <si>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</si>
  <si>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</si>
  <si>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</si>
  <si>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</si>
  <si>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</si>
  <si>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</si>
  <si>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</si>
  <si>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</si>
  <si>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</si>
  <si>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</si>
  <si>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</si>
  <si>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</si>
  <si>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</si>
  <si>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</si>
  <si>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</si>
  <si>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</si>
  <si>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</si>
  <si>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</si>
  <si>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</si>
  <si>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</si>
  <si>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</si>
  <si>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</si>
  <si>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</si>
  <si>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</si>
  <si>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</si>
  <si>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</si>
  <si>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</si>
  <si>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</si>
  <si>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</si>
  <si>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</si>
  <si>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</si>
  <si>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</si>
  <si>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</si>
  <si>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</si>
  <si>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</si>
  <si>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</si>
  <si>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</si>
  <si>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</si>
  <si>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</si>
  <si>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</si>
  <si>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</si>
  <si>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</si>
  <si>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</si>
  <si>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</si>
  <si>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</si>
  <si>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</si>
  <si>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</si>
  <si>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</si>
  <si>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</si>
  <si>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</si>
  <si>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</si>
  <si>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</si>
  <si>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</si>
  <si>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</si>
  <si>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</si>
  <si>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</si>
  <si>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</si>
  <si>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</si>
  <si>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</si>
  <si>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</si>
  <si>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</si>
  <si>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</si>
  <si>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</si>
  <si>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</si>
  <si>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</si>
  <si>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</si>
  <si>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</si>
  <si>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</si>
  <si>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</si>
  <si>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</si>
  <si>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</si>
  <si>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</si>
  <si>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</si>
  <si>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</si>
  <si>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</si>
  <si>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</si>
  <si>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</si>
  <si>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</si>
  <si>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</si>
  <si>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</si>
  <si>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</si>
  <si>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</si>
  <si>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</si>
  <si>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</si>
  <si>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</si>
  <si>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</si>
  <si>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</si>
  <si>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</si>
  <si>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</si>
  <si>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</si>
  <si>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</si>
  <si>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</si>
  <si>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</si>
  <si>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</si>
  <si>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</si>
  <si>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</si>
  <si>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</si>
  <si>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</si>
  <si>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</si>
  <si>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</si>
  <si>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</si>
  <si>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</si>
  <si>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</si>
  <si>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</si>
  <si>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</si>
  <si>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</si>
  <si>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</si>
  <si>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</si>
  <si>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</si>
  <si>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</si>
  <si>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</si>
  <si>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</si>
  <si>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</si>
  <si>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</si>
  <si>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</si>
  <si>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</si>
  <si>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</si>
  <si>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</si>
  <si>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</si>
  <si>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</si>
  <si>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</si>
  <si>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</si>
  <si>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</si>
  <si>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</si>
  <si>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</si>
  <si>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</si>
  <si>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</si>
  <si>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</si>
  <si>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</si>
  <si>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</si>
  <si>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</si>
  <si>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</si>
  <si>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</si>
  <si>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</si>
  <si>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</si>
  <si>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</si>
  <si>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</si>
  <si>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</si>
  <si>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</si>
  <si>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</si>
  <si>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</si>
  <si>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</si>
  <si>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</si>
  <si>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</si>
  <si>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</si>
  <si>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</si>
  <si>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</si>
  <si>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</si>
  <si>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</si>
  <si>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</si>
  <si>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</si>
  <si>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</si>
  <si>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</si>
  <si>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</si>
  <si>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</si>
  <si>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</si>
  <si>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</si>
  <si>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</si>
  <si>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</si>
  <si>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</si>
  <si>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</si>
  <si>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</si>
  <si>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</si>
  <si>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</si>
  <si>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</si>
  <si>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</si>
  <si>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</si>
  <si>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</si>
  <si>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</si>
  <si>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</si>
  <si>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</si>
  <si>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</si>
  <si>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</si>
  <si>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</si>
  <si>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</si>
  <si>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</si>
  <si>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</si>
  <si>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</si>
  <si>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</si>
  <si>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</si>
  <si>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</si>
  <si>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</si>
  <si>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</si>
  <si>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</si>
  <si>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</si>
  <si>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</si>
  <si>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</si>
  <si>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</si>
  <si>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</si>
  <si>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</si>
  <si>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</si>
  <si>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</si>
  <si>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</si>
  <si>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</si>
  <si>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</si>
  <si>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</si>
  <si>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</si>
  <si>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</si>
  <si>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</si>
  <si>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</si>
  <si>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</si>
  <si>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</si>
  <si>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</si>
  <si>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</si>
  <si>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</si>
  <si>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</si>
  <si>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</si>
  <si>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</si>
  <si>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</si>
  <si>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</si>
  <si>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</si>
  <si>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</si>
  <si>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</si>
  <si>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</si>
  <si>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</si>
  <si>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</si>
  <si>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</si>
  <si>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</si>
  <si>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</si>
  <si>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</si>
  <si>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</si>
  <si>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</si>
  <si>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</si>
  <si>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</si>
  <si>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</si>
  <si>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</si>
  <si>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</si>
  <si>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</si>
  <si>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</si>
  <si>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</si>
  <si>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</si>
  <si>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</si>
  <si>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</si>
  <si>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</si>
  <si>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</si>
  <si>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</si>
  <si>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</si>
  <si>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</si>
  <si>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</si>
  <si>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</si>
  <si>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</si>
  <si>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</si>
  <si>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</si>
  <si>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</si>
  <si>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</si>
  <si>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</si>
  <si>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</si>
  <si>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</si>
  <si>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</si>
  <si>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</si>
  <si>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</si>
  <si>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</si>
  <si>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</si>
  <si>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</si>
  <si>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</si>
  <si>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</si>
  <si>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</si>
  <si>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</si>
  <si>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</si>
  <si>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</si>
  <si>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</si>
  <si>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</si>
  <si>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</si>
  <si>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</si>
  <si>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</si>
  <si>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</si>
  <si>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</si>
  <si>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</si>
  <si>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</si>
  <si>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</si>
  <si>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</si>
  <si>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</si>
  <si>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</si>
  <si>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</si>
  <si>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</si>
  <si>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</si>
  <si>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</si>
  <si>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</si>
  <si>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</si>
  <si>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</si>
  <si>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</si>
  <si>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</si>
  <si>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</si>
  <si>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</si>
  <si>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</si>
  <si>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</si>
  <si>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</si>
  <si>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</si>
  <si>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</si>
  <si>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</si>
  <si>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</si>
  <si>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</si>
  <si>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</si>
  <si>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</si>
  <si>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</si>
  <si>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</si>
  <si>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</si>
  <si>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</si>
  <si>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</si>
  <si>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</si>
  <si>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</si>
  <si>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</si>
  <si>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</si>
  <si>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</si>
  <si>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</si>
  <si>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</si>
  <si>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</si>
  <si>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</si>
  <si>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</si>
  <si>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</si>
  <si>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</si>
  <si>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</si>
  <si>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</si>
  <si>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</si>
  <si>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</si>
  <si>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</si>
  <si>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</si>
  <si>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</si>
  <si>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</si>
  <si>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</si>
  <si>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</si>
  <si>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</si>
  <si>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</si>
  <si>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</si>
  <si>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</si>
  <si>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</si>
  <si>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</si>
  <si>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</si>
  <si>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</si>
  <si>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</si>
  <si>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</si>
  <si>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</si>
  <si>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</si>
  <si>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</si>
  <si>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</si>
  <si>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</si>
  <si>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</si>
  <si>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</si>
  <si>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</si>
  <si>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</si>
  <si>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</si>
  <si>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</si>
  <si>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</si>
  <si>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</si>
  <si>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</si>
  <si>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</si>
  <si>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</si>
  <si>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</si>
  <si>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</si>
  <si>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</si>
  <si>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</si>
  <si>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</si>
  <si>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</si>
  <si>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</si>
  <si>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</si>
  <si>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</si>
  <si>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</si>
  <si>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</si>
  <si>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</si>
  <si>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</si>
  <si>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</si>
  <si>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</si>
  <si>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</si>
  <si>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</si>
  <si>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</si>
  <si>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</si>
  <si>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</si>
  <si>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</si>
  <si>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</si>
  <si>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</si>
  <si>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</si>
  <si>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</si>
  <si>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</si>
  <si>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</si>
  <si>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</si>
  <si>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</si>
  <si>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</si>
  <si>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</si>
  <si>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</si>
  <si>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</si>
  <si>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</si>
  <si>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</si>
  <si>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</si>
  <si>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</si>
  <si>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</si>
  <si>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</si>
  <si>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</si>
  <si>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</si>
  <si>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</si>
  <si>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</si>
  <si>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</si>
  <si>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</si>
  <si>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</si>
  <si>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</si>
  <si>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</si>
  <si>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</si>
  <si>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</si>
  <si>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</si>
  <si>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</si>
  <si>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</si>
  <si>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</si>
  <si>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</si>
  <si>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</si>
  <si>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</si>
  <si>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</si>
  <si>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</si>
  <si>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</si>
  <si>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</si>
  <si>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</si>
  <si>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</si>
  <si>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</si>
  <si>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</si>
  <si>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</si>
  <si>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</si>
  <si>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</si>
  <si>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</si>
  <si>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</si>
  <si>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</si>
  <si>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</si>
  <si>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</si>
  <si>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</si>
  <si>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</si>
  <si>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</si>
  <si>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</si>
  <si>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</si>
  <si>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</si>
  <si>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</si>
  <si>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</si>
  <si>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</si>
  <si>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</si>
  <si>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</si>
  <si>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</si>
  <si>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</si>
  <si>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</si>
  <si>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</si>
  <si>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</si>
  <si>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</si>
  <si>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</si>
  <si>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</si>
  <si>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</si>
  <si>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</si>
  <si>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</si>
  <si>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</si>
  <si>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</si>
  <si>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</si>
  <si>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</si>
  <si>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</si>
  <si>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</si>
  <si>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</si>
  <si>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</si>
  <si>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</si>
  <si>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</si>
  <si>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</si>
  <si>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</si>
  <si>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</si>
  <si>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</si>
  <si>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</si>
  <si>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</si>
  <si>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</si>
  <si>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</si>
  <si>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</si>
  <si>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</si>
  <si>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</si>
  <si>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</si>
  <si>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</si>
  <si>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</si>
  <si>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</si>
  <si>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</si>
  <si>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</si>
  <si>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</si>
  <si>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</si>
  <si>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</si>
  <si>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</si>
  <si>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</si>
  <si>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</si>
  <si>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</si>
  <si>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</si>
  <si>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</si>
  <si>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</si>
  <si>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</si>
  <si>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</si>
  <si>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</si>
  <si>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</si>
  <si>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</si>
  <si>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</si>
  <si>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</si>
  <si>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</si>
  <si>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</si>
  <si>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</si>
  <si>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</si>
  <si>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</si>
  <si>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</si>
  <si>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</si>
  <si>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</si>
  <si>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</si>
  <si>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</si>
  <si>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</si>
  <si>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</si>
  <si>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</si>
  <si>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</si>
  <si>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</si>
  <si>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</si>
  <si>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</si>
  <si>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</si>
  <si>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</si>
  <si>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</si>
  <si>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</si>
  <si>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</si>
  <si>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</si>
  <si>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</si>
  <si>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</si>
  <si>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</si>
  <si>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</si>
  <si>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</si>
  <si>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</si>
  <si>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</si>
  <si>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</si>
  <si>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</si>
  <si>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</si>
  <si>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</si>
  <si>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</si>
  <si>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</si>
  <si>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</si>
  <si>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</si>
  <si>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</si>
  <si>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</si>
  <si>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</si>
  <si>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</si>
  <si>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</si>
  <si>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</si>
  <si>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</si>
  <si>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</si>
  <si>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</si>
  <si>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</si>
  <si>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</si>
  <si>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</si>
  <si>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</si>
  <si>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</si>
  <si>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</si>
  <si>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</si>
  <si>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</si>
  <si>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</si>
  <si>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</si>
  <si>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</si>
  <si>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</si>
  <si>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</si>
  <si>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</si>
  <si>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</si>
  <si>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</si>
  <si>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</si>
  <si>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</si>
  <si>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</si>
  <si>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</si>
  <si>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</si>
  <si>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</si>
  <si>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</si>
  <si>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</si>
  <si>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</si>
  <si>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</si>
  <si>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</si>
  <si>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</si>
  <si>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</si>
  <si>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</si>
  <si>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</si>
  <si>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</si>
  <si>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</si>
  <si>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</si>
  <si>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</si>
  <si>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</si>
  <si>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</si>
  <si>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</si>
  <si>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</si>
  <si>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</si>
  <si>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</si>
  <si>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</si>
  <si>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</si>
  <si>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</si>
  <si>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</si>
  <si>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</si>
  <si>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</si>
  <si>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</si>
  <si>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</si>
  <si>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</si>
  <si>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</si>
  <si>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</si>
  <si>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</si>
  <si>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</si>
  <si>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</si>
  <si>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</si>
  <si>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</si>
  <si>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</si>
  <si>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</si>
  <si>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</si>
  <si>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</si>
  <si>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</si>
  <si>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</si>
  <si>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</si>
  <si>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</si>
  <si>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</si>
  <si>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</si>
  <si>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</si>
  <si>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</si>
  <si>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</si>
  <si>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</si>
  <si>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</si>
  <si>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</si>
  <si>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</si>
  <si>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</si>
  <si>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</si>
  <si>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</si>
  <si>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</si>
  <si>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</si>
  <si>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</si>
  <si>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</si>
  <si>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</si>
  <si>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</si>
  <si>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</si>
  <si>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</si>
  <si>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</si>
  <si>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</si>
  <si>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</si>
  <si>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</si>
  <si>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</si>
  <si>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</si>
  <si>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</si>
  <si>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</si>
  <si>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</si>
  <si>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</si>
  <si>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</si>
  <si>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</si>
  <si>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</si>
  <si>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</si>
  <si>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</si>
  <si>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</si>
  <si>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</si>
  <si>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</si>
  <si>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</si>
  <si>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</si>
  <si>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</si>
  <si>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</si>
  <si>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</si>
  <si>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</si>
  <si>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</si>
  <si>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</si>
  <si>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</si>
  <si>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</si>
  <si>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</si>
  <si>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</si>
  <si>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</si>
  <si>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</si>
  <si>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</si>
  <si>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</si>
  <si>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</si>
  <si>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</si>
  <si>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</si>
  <si>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</si>
  <si>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</si>
  <si>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</si>
  <si>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</si>
  <si>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</si>
  <si>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</si>
  <si>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</si>
  <si>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</si>
  <si>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</si>
  <si>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</si>
  <si>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</si>
  <si>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</si>
  <si>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</si>
  <si>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</si>
  <si>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</si>
  <si>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</si>
  <si>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</si>
  <si>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</si>
  <si>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</si>
  <si>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</si>
  <si>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</si>
  <si>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</si>
  <si>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</si>
  <si>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</si>
  <si>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</si>
  <si>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</si>
  <si>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</si>
  <si>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</si>
  <si>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</si>
  <si>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</si>
  <si>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</si>
  <si>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</si>
  <si>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</si>
  <si>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</si>
  <si>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</si>
  <si>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</si>
  <si>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</si>
  <si>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</si>
  <si>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</si>
  <si>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</si>
  <si>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</si>
  <si>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</si>
  <si>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</si>
  <si>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</si>
  <si>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</si>
  <si>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</si>
  <si>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</si>
  <si>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</si>
  <si>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</si>
  <si>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</si>
  <si>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</si>
  <si>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</si>
  <si>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</si>
  <si>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</si>
  <si>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</si>
  <si>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</si>
  <si>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</si>
  <si>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</si>
  <si>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</si>
  <si>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</si>
  <si>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</si>
  <si>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</si>
  <si>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</si>
  <si>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</si>
  <si>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</si>
  <si>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</si>
  <si>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</si>
  <si>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</si>
  <si>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</si>
  <si>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</si>
  <si>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</si>
  <si>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</si>
  <si>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</si>
  <si>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</si>
  <si>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</si>
  <si>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</si>
  <si>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</si>
  <si>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</si>
  <si>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</si>
  <si>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</si>
  <si>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</si>
  <si>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</si>
  <si>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</si>
  <si>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</si>
  <si>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</si>
  <si>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</si>
  <si>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</si>
  <si>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</si>
  <si>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</si>
  <si>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</si>
  <si>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</si>
  <si>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</si>
  <si>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</si>
  <si>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</si>
  <si>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</si>
  <si>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</si>
  <si>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</si>
  <si>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</si>
  <si>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</si>
  <si>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</si>
  <si>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</si>
  <si>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</si>
  <si>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</si>
  <si>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</si>
  <si>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</si>
  <si>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</si>
  <si>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</si>
  <si>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</si>
  <si>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</si>
  <si>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</si>
  <si>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</si>
  <si>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</si>
  <si>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</si>
  <si>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</si>
  <si>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</si>
  <si>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</si>
  <si>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</si>
  <si>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</si>
  <si>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</si>
  <si>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</si>
  <si>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</si>
  <si>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</si>
  <si>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</si>
  <si>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</si>
  <si>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</si>
  <si>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</si>
  <si>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</si>
  <si>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</si>
  <si>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</si>
  <si>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</si>
  <si>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</si>
  <si>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</si>
  <si>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</si>
  <si>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</si>
  <si>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</si>
  <si>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</si>
  <si>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</si>
  <si>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</si>
  <si>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</si>
  <si>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</si>
  <si>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</si>
  <si>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</si>
  <si>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</si>
  <si>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</si>
  <si>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</si>
  <si>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</si>
  <si>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</si>
  <si>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</si>
  <si>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</si>
  <si>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</si>
  <si>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</si>
  <si>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</si>
  <si>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</si>
  <si>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</si>
  <si>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</si>
  <si>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</si>
  <si>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</si>
  <si>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</si>
  <si>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</si>
  <si>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</si>
  <si>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</si>
  <si>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</si>
  <si>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</si>
  <si>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</si>
  <si>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</si>
  <si>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</si>
  <si>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</si>
  <si>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</si>
  <si>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</si>
  <si>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</si>
  <si>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</si>
  <si>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</si>
  <si>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</si>
  <si>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</si>
  <si>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</si>
  <si>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</si>
  <si>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</si>
  <si>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</si>
  <si>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</si>
  <si>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</si>
  <si>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</si>
  <si>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</si>
  <si>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</si>
  <si>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</si>
  <si>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</si>
  <si>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</si>
  <si>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</si>
  <si>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</si>
  <si>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</si>
  <si>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</si>
  <si>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</si>
  <si>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</si>
  <si>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</si>
  <si>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</si>
  <si>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</si>
  <si>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</si>
  <si>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</si>
  <si>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</si>
  <si>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</si>
  <si>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</si>
  <si>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</si>
  <si>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</si>
  <si>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</si>
  <si>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</si>
  <si>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</si>
  <si>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</si>
  <si>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</si>
  <si>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</si>
  <si>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</si>
  <si>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</si>
  <si>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</si>
  <si>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</si>
  <si>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</si>
  <si>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</si>
  <si>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</si>
  <si>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</si>
  <si>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</si>
  <si>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</si>
  <si>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</si>
  <si>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</si>
  <si>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</si>
  <si>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</si>
  <si>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</si>
  <si>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</si>
  <si>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</si>
  <si>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</si>
  <si>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</si>
  <si>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</si>
  <si>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</si>
  <si>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</si>
  <si>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</si>
  <si>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</si>
  <si>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</si>
  <si>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</si>
  <si>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</si>
  <si>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</si>
  <si>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</si>
  <si>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</si>
  <si>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</si>
  <si>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</si>
  <si>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</si>
  <si>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</si>
  <si>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</si>
  <si>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</si>
  <si>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</si>
  <si>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</si>
  <si>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</si>
  <si>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</si>
  <si>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</si>
  <si>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</si>
  <si>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</si>
  <si>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</si>
  <si>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</si>
  <si>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</si>
  <si>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</si>
  <si>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</si>
  <si>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</si>
  <si>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</si>
  <si>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</si>
  <si>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</si>
  <si>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</si>
  <si>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</si>
  <si>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</si>
  <si>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</si>
  <si>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</si>
  <si>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</si>
  <si>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</si>
  <si>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</si>
  <si>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</si>
  <si>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</si>
  <si>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</si>
  <si>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</si>
  <si>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</si>
  <si>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</si>
  <si>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</si>
  <si>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</si>
  <si>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</si>
  <si>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</si>
  <si>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</si>
  <si>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</si>
  <si>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</si>
  <si>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</si>
  <si>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</si>
  <si>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</si>
  <si>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</si>
  <si>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</si>
  <si>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</si>
  <si>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</si>
  <si>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</si>
  <si>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</si>
  <si>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</si>
  <si>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</si>
  <si>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</si>
  <si>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</si>
  <si>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</si>
  <si>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</si>
  <si>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</si>
  <si>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</si>
  <si>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</si>
  <si>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</si>
  <si>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</si>
  <si>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</si>
  <si>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</si>
  <si>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</si>
  <si>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</si>
  <si>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</si>
  <si>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</si>
  <si>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</si>
  <si>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</si>
  <si>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</si>
  <si>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</si>
  <si>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</si>
  <si>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</si>
  <si>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</si>
  <si>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</si>
  <si>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</si>
  <si>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</si>
  <si>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</si>
  <si>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</si>
  <si>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</si>
  <si>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</si>
  <si>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</si>
  <si>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</si>
  <si>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</si>
  <si>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</si>
  <si>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</si>
  <si>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</si>
  <si>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</si>
  <si>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</si>
  <si>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</si>
  <si>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</si>
  <si>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</si>
  <si>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</si>
  <si>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</si>
  <si>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</si>
  <si>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</si>
  <si>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</si>
  <si>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</si>
  <si>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</si>
  <si>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</si>
  <si>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</si>
  <si>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</si>
  <si>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</si>
  <si>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</si>
  <si>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</si>
  <si>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</si>
  <si>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</si>
  <si>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</si>
  <si>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</si>
  <si>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</si>
  <si>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</si>
  <si>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</si>
  <si>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</si>
  <si>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</si>
  <si>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</si>
  <si>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</si>
  <si>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</si>
  <si>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</si>
  <si>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</si>
  <si>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</si>
  <si>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</si>
  <si>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</si>
  <si>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</si>
  <si>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</si>
  <si>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</si>
  <si>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</si>
  <si>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</si>
  <si>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</si>
  <si>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</si>
  <si>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</si>
  <si>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</si>
  <si>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</si>
  <si>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</si>
  <si>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</si>
  <si>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</si>
  <si>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</si>
  <si>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</si>
  <si>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</si>
  <si>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</si>
  <si>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</si>
  <si>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</si>
  <si>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</si>
  <si>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</si>
  <si>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</si>
  <si>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</si>
  <si>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</si>
  <si>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</si>
  <si>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</si>
  <si>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</si>
  <si>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</si>
  <si>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</si>
  <si>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</si>
  <si>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</si>
  <si>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</si>
  <si>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</si>
  <si>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</si>
  <si>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</si>
  <si>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</si>
  <si>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</si>
  <si>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</si>
  <si>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</si>
  <si>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</si>
  <si>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</si>
  <si>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</si>
  <si>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</si>
  <si>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</si>
  <si>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</si>
  <si>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</si>
  <si>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</si>
  <si>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</si>
  <si>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</si>
  <si>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</si>
  <si>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</si>
  <si>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</si>
  <si>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</si>
  <si>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</si>
  <si>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</si>
  <si>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</si>
  <si>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</si>
  <si>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</si>
  <si>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</si>
  <si>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</si>
  <si>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</si>
  <si>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</si>
  <si>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</si>
  <si>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</si>
  <si>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</si>
  <si>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</si>
  <si>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</si>
  <si>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</si>
  <si>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</si>
  <si>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</si>
  <si>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</si>
  <si>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</si>
  <si>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</si>
  <si>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</si>
  <si>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</si>
  <si>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</si>
  <si>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</si>
  <si>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</si>
  <si>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</si>
  <si>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</si>
  <si>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</si>
  <si>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</si>
  <si>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</si>
  <si>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</si>
  <si>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</si>
  <si>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</si>
  <si>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</si>
  <si>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</si>
  <si>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</si>
  <si>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</si>
  <si>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</si>
  <si>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</si>
  <si>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</si>
  <si>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</si>
  <si>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</si>
  <si>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</si>
  <si>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</si>
  <si>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</si>
  <si>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</si>
  <si>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</si>
  <si>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</si>
  <si>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</si>
  <si>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</si>
  <si>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</si>
  <si>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</si>
  <si>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</si>
  <si>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</si>
  <si>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</si>
  <si>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</si>
  <si>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</si>
  <si>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</si>
  <si>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</si>
  <si>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</si>
  <si>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</si>
  <si>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</si>
  <si>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</si>
  <si>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</si>
  <si>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</si>
  <si>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</si>
  <si>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</si>
  <si>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</si>
  <si>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</si>
  <si>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</si>
  <si>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</si>
  <si>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</si>
  <si>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</si>
  <si>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</si>
  <si>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</si>
  <si>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</si>
  <si>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</si>
  <si>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</si>
  <si>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</si>
  <si>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</si>
  <si>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</si>
  <si>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</si>
  <si>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</si>
  <si>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</si>
  <si>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</si>
  <si>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</si>
  <si>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</si>
  <si>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</si>
  <si>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</si>
  <si>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</si>
  <si>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</si>
  <si>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</si>
  <si>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</si>
  <si>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</si>
  <si>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</si>
  <si>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</si>
  <si>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</si>
  <si>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</si>
  <si>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</si>
  <si>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</si>
  <si>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</si>
  <si>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</si>
  <si>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</si>
  <si>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</si>
  <si>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</si>
  <si>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</si>
  <si>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</si>
  <si>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</si>
  <si>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</si>
  <si>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</si>
  <si>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</si>
  <si>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</si>
  <si>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</si>
  <si>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</si>
  <si>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</si>
  <si>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</si>
  <si>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</si>
  <si>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</si>
  <si>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</si>
  <si>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</si>
  <si>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</si>
  <si>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</si>
  <si>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</si>
  <si>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</si>
  <si>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</si>
  <si>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</si>
  <si>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</si>
  <si>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</si>
  <si>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</si>
  <si>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</si>
  <si>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</si>
  <si>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</si>
  <si>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</si>
  <si>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</si>
  <si>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</si>
  <si>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</si>
  <si>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</si>
  <si>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</si>
  <si>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</si>
  <si>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</si>
  <si>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</si>
  <si>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</si>
  <si>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</si>
  <si>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</si>
  <si>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</si>
  <si>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</si>
  <si>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</si>
  <si>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</si>
  <si>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</si>
  <si>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</si>
  <si>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</si>
  <si>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</si>
  <si>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</si>
  <si>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</si>
  <si>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</si>
  <si>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</si>
  <si>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</si>
  <si>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</si>
  <si>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</si>
  <si>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</si>
  <si>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</si>
  <si>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</si>
  <si>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</si>
  <si>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</si>
  <si>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</si>
  <si>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</si>
  <si>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</si>
  <si>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</si>
  <si>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</si>
  <si>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</si>
  <si>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</si>
  <si>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</si>
  <si>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</si>
  <si>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</si>
  <si>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</si>
  <si>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</si>
  <si>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</si>
  <si>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</si>
  <si>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</si>
  <si>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</si>
  <si>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</si>
  <si>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</si>
  <si>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</si>
  <si>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</si>
  <si>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</si>
  <si>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</si>
  <si>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</si>
  <si>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</si>
  <si>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</si>
  <si>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</si>
  <si>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</si>
  <si>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</si>
  <si>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</si>
  <si>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</si>
  <si>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</si>
  <si>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</si>
  <si>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</si>
  <si>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</si>
  <si>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</si>
  <si>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</si>
  <si>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</si>
  <si>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</si>
  <si>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</si>
  <si>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</si>
  <si>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</si>
  <si>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</si>
  <si>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</si>
  <si>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</si>
  <si>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</si>
  <si>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</si>
  <si>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</si>
  <si>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</si>
  <si>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</si>
  <si>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</si>
  <si>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</si>
  <si>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</si>
  <si>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</si>
  <si>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</si>
  <si>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</si>
  <si>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</si>
  <si>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</si>
  <si>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</si>
  <si>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</si>
  <si>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</si>
  <si>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</si>
  <si>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</si>
  <si>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</si>
  <si>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</si>
  <si>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</si>
  <si>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</si>
  <si>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</si>
  <si>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</si>
  <si>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</si>
  <si>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</si>
  <si>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</si>
  <si>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</si>
  <si>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</si>
  <si>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</si>
  <si>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</si>
  <si>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</si>
  <si>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</si>
  <si>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</si>
  <si>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</si>
  <si>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</si>
  <si>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</si>
  <si>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</si>
  <si>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</si>
  <si>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</si>
  <si>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</si>
  <si>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</si>
  <si>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</si>
  <si>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</si>
  <si>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</si>
  <si>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</si>
  <si>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</si>
  <si>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</si>
  <si>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</si>
  <si>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</si>
  <si>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</si>
  <si>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</si>
  <si>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</si>
  <si>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</si>
  <si>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</si>
  <si>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</si>
  <si>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</si>
  <si>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</si>
  <si>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</si>
  <si>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</si>
  <si>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</si>
  <si>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</si>
  <si>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</si>
  <si>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</si>
  <si>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</si>
  <si>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</si>
  <si>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</si>
  <si>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</si>
  <si>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</si>
  <si>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</si>
  <si>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</si>
  <si>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</si>
  <si>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</si>
  <si>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</si>
  <si>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</si>
  <si>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</si>
  <si>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</si>
  <si>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</si>
  <si>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</si>
  <si>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</si>
  <si>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</si>
  <si>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</si>
  <si>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</si>
  <si>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</si>
  <si>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</si>
  <si>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</si>
  <si>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</si>
  <si>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</si>
  <si>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</si>
  <si>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</si>
  <si>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</si>
  <si>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</si>
  <si>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</si>
  <si>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</si>
  <si>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</si>
  <si>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</si>
  <si>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</si>
  <si>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</si>
  <si>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</si>
  <si>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</si>
  <si>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</si>
  <si>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</si>
  <si>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</si>
  <si>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</si>
  <si>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</si>
  <si>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</si>
  <si>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</si>
  <si>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</si>
  <si>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</si>
  <si>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</si>
  <si>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</si>
  <si>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</si>
  <si>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</si>
  <si>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</si>
  <si>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</si>
  <si>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</si>
  <si>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</si>
  <si>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</si>
  <si>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</si>
  <si>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</si>
  <si>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</si>
  <si>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</si>
  <si>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</si>
  <si>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</si>
  <si>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</si>
  <si>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</si>
  <si>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</si>
  <si>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</si>
  <si>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</si>
  <si>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</si>
  <si>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</si>
  <si>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</si>
  <si>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</si>
  <si>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</si>
  <si>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</si>
  <si>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</si>
  <si>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</si>
  <si>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</si>
  <si>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</si>
  <si>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</si>
  <si>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</si>
  <si>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</si>
  <si>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</si>
  <si>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</si>
  <si>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</si>
  <si>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</si>
  <si>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</si>
  <si>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</si>
  <si>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</si>
  <si>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</si>
  <si>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</si>
  <si>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</si>
  <si>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</si>
  <si>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</si>
  <si>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</si>
  <si>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</si>
  <si>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</si>
  <si>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</si>
  <si>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</si>
  <si>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</si>
  <si>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</si>
  <si>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</si>
  <si>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</si>
  <si>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</si>
  <si>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</si>
  <si>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</si>
  <si>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</si>
  <si>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</si>
  <si>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</si>
  <si>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</si>
  <si>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</si>
  <si>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</si>
  <si>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</si>
  <si>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</si>
  <si>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</si>
  <si>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</si>
  <si>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</si>
  <si>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</si>
  <si>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</si>
  <si>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</si>
  <si>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</si>
  <si>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</si>
  <si>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</si>
  <si>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</si>
  <si>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</si>
  <si>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</si>
  <si>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</si>
  <si>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</si>
  <si>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</si>
  <si>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</si>
  <si>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</si>
  <si>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</si>
  <si>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</si>
  <si>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</si>
  <si>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</si>
  <si>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</si>
  <si>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</si>
  <si>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</si>
  <si>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</si>
  <si>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</si>
  <si>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</si>
  <si>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</si>
  <si>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</si>
  <si>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</si>
  <si>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</si>
  <si>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</si>
  <si>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</si>
  <si>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</si>
  <si>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</si>
  <si>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</si>
  <si>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</si>
  <si>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</si>
  <si>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</si>
  <si>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</si>
  <si>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</si>
  <si>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</si>
  <si>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</si>
  <si>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</si>
  <si>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</si>
  <si>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</si>
  <si>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</si>
  <si>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</si>
  <si>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</si>
  <si>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</si>
  <si>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</si>
  <si>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</si>
  <si>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</si>
  <si>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</si>
  <si>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</si>
  <si>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</si>
  <si>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</si>
  <si>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</si>
  <si>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</si>
  <si>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</si>
  <si>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</si>
  <si>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</si>
  <si>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</si>
  <si>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</si>
  <si>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</si>
  <si>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</si>
  <si>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</si>
  <si>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</si>
  <si>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</si>
  <si>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</si>
  <si>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</si>
  <si>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</si>
  <si>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</si>
  <si>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</si>
  <si>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</si>
  <si>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</si>
  <si>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</si>
  <si>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</si>
  <si>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</si>
  <si>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</si>
  <si>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</si>
  <si>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</si>
  <si>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</si>
  <si>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</si>
  <si>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</si>
  <si>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</si>
  <si>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</si>
  <si>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</si>
  <si>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</si>
  <si>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</si>
  <si>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</si>
  <si>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</si>
  <si>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</si>
  <si>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</si>
  <si>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</si>
  <si>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</si>
  <si>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</si>
  <si>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</si>
  <si>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</si>
  <si>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</si>
  <si>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</si>
  <si>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</si>
  <si>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</si>
  <si>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</si>
  <si>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</si>
  <si>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</si>
  <si>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</si>
  <si>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</si>
  <si>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</si>
  <si>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</si>
  <si>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</si>
  <si>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</si>
  <si>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</si>
  <si>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</si>
  <si>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</si>
  <si>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</si>
  <si>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</si>
  <si>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</si>
  <si>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</si>
  <si>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</si>
  <si>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</si>
  <si>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</si>
  <si>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</si>
  <si>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</si>
  <si>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</si>
  <si>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</si>
  <si>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</si>
  <si>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</si>
  <si>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</si>
  <si>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</si>
  <si>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</si>
  <si>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</si>
  <si>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</si>
  <si>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</si>
  <si>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</si>
  <si>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</si>
  <si>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</si>
  <si>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</si>
  <si>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</si>
  <si>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</si>
  <si>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</si>
  <si>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</si>
  <si>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</si>
  <si>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</si>
  <si>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</si>
  <si>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</si>
  <si>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</si>
  <si>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</si>
  <si>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</si>
  <si>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</si>
  <si>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</si>
  <si>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</si>
  <si>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</si>
  <si>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</si>
  <si>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</si>
  <si>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</si>
  <si>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</si>
  <si>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</si>
  <si>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</si>
  <si>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</si>
  <si>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</si>
  <si>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</si>
  <si>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</si>
  <si>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</si>
  <si>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</si>
  <si>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</si>
  <si>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</si>
  <si>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</si>
  <si>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</si>
  <si>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</si>
  <si>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</si>
  <si>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</si>
  <si>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</si>
  <si>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</si>
  <si>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</si>
  <si>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</si>
  <si>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</si>
  <si>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</si>
  <si>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</si>
  <si>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</si>
  <si>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</si>
  <si>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</si>
  <si>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</si>
  <si>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</si>
  <si>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</si>
  <si>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</si>
  <si>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</si>
  <si>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</si>
  <si>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</si>
  <si>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</si>
  <si>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</si>
  <si>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</si>
  <si>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</si>
  <si>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</si>
  <si>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</si>
  <si>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</si>
  <si>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</si>
  <si>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</si>
  <si>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</si>
  <si>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</si>
  <si>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</si>
  <si>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</si>
  <si>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</si>
  <si>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</si>
  <si>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</si>
  <si>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</si>
  <si>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</si>
  <si>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</si>
  <si>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</si>
  <si>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</si>
  <si>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</si>
  <si>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</si>
  <si>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</si>
  <si>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</si>
  <si>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</si>
  <si>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</si>
  <si>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</si>
  <si>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</si>
  <si>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</si>
  <si>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</si>
  <si>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</si>
  <si>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</si>
  <si>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</si>
  <si>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</si>
  <si>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</si>
  <si>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</si>
  <si>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</si>
  <si>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</si>
  <si>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</si>
  <si>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</si>
  <si>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</si>
  <si>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</si>
  <si>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</si>
  <si>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</si>
  <si>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</si>
  <si>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</si>
  <si>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</si>
  <si>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</si>
  <si>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</si>
  <si>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</si>
  <si>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</si>
  <si>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</si>
  <si>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</si>
  <si>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</si>
  <si>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</si>
  <si>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</si>
  <si>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</si>
  <si>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</si>
  <si>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</si>
  <si>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</si>
  <si>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</si>
  <si>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</si>
  <si>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</si>
  <si>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</si>
  <si>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</si>
  <si>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</si>
  <si>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</si>
  <si>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</si>
  <si>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</si>
  <si>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</si>
  <si>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</si>
  <si>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</si>
  <si>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</si>
  <si>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</si>
  <si>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</si>
  <si>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</si>
  <si>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</si>
  <si>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</si>
  <si>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</si>
  <si>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</si>
  <si>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</si>
  <si>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</si>
  <si>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</si>
  <si>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</si>
  <si>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</si>
  <si>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</si>
  <si>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</si>
  <si>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</si>
  <si>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</si>
  <si>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</si>
  <si>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</si>
  <si>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</si>
  <si>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</si>
  <si>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</si>
  <si>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</si>
  <si>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</si>
  <si>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</si>
  <si>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</si>
  <si>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</si>
  <si>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</si>
  <si>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</si>
  <si>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</si>
  <si>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</si>
  <si>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</si>
  <si>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</si>
  <si>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</si>
  <si>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</si>
  <si>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</si>
  <si>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</si>
  <si>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</si>
  <si>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</si>
  <si>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</si>
  <si>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</si>
  <si>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</si>
  <si>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</si>
  <si>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</si>
  <si>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</si>
  <si>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</si>
  <si>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</si>
  <si>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</si>
  <si>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</si>
  <si>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</si>
  <si>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</si>
  <si>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</si>
  <si>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</si>
  <si>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</si>
  <si>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</si>
  <si>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</si>
  <si>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</si>
  <si>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</si>
  <si>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</si>
  <si>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</si>
  <si>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</si>
  <si>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</si>
  <si>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</si>
  <si>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</si>
  <si>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</si>
  <si>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</si>
  <si>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</si>
  <si>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</si>
  <si>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</si>
  <si>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</si>
  <si>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</si>
  <si>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</si>
  <si>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</si>
  <si>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</si>
  <si>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</si>
  <si>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</si>
  <si>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</si>
  <si>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</si>
  <si>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</si>
  <si>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</si>
  <si>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</si>
  <si>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</si>
  <si>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</si>
  <si>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</si>
  <si>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</si>
  <si>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</si>
  <si>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</si>
  <si>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</si>
  <si>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</si>
  <si>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</si>
  <si>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</si>
  <si>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</si>
  <si>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</si>
  <si>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</si>
  <si>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</si>
  <si>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</si>
  <si>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</si>
  <si>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</si>
  <si>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</si>
  <si>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</si>
  <si>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</si>
  <si>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</si>
  <si>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</si>
  <si>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</si>
  <si>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</si>
  <si>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</si>
  <si>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</si>
  <si>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</si>
  <si>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</si>
  <si>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</si>
  <si>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</si>
  <si>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</si>
  <si>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</si>
  <si>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</si>
  <si>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</si>
  <si>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</si>
  <si>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</si>
  <si>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</si>
  <si>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</si>
  <si>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</si>
  <si>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</si>
  <si>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</si>
  <si>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</si>
  <si>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</si>
  <si>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</si>
  <si>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</si>
  <si>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</si>
  <si>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</si>
  <si>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</si>
  <si>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</si>
  <si>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</si>
  <si>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</si>
  <si>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</si>
  <si>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</si>
  <si>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</si>
  <si>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</si>
  <si>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</si>
  <si>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</si>
  <si>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</si>
  <si>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</si>
  <si>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</si>
  <si>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</si>
  <si>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</si>
  <si>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</si>
  <si>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</si>
  <si>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</si>
  <si>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</si>
  <si>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</si>
  <si>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</si>
  <si>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</si>
  <si>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</si>
  <si>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</si>
  <si>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</si>
  <si>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</si>
  <si>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</si>
  <si>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</si>
  <si>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</si>
  <si>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</si>
  <si>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</si>
  <si>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</si>
  <si>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</si>
  <si>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</si>
  <si>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</si>
  <si>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</si>
  <si>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</si>
  <si>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</si>
  <si>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</si>
  <si>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</si>
  <si>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</si>
  <si>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</si>
  <si>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</si>
  <si>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</si>
  <si>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</si>
  <si>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</si>
  <si>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</si>
  <si>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</si>
  <si>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</si>
  <si>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</si>
  <si>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</si>
  <si>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</si>
  <si>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</si>
  <si>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</si>
  <si>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</si>
  <si>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</si>
  <si>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</si>
  <si>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</si>
  <si>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</si>
  <si>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</si>
  <si>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</si>
  <si>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</si>
  <si>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</si>
  <si>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</si>
  <si>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</si>
  <si>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</si>
  <si>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</si>
  <si>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</si>
  <si>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</si>
  <si>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</si>
  <si>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</si>
  <si>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</si>
  <si>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</si>
  <si>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</si>
  <si>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</si>
  <si>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</si>
  <si>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</si>
  <si>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</si>
  <si>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</si>
  <si>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</si>
  <si>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</si>
  <si>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</si>
  <si>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</si>
  <si>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</si>
  <si>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</si>
  <si>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</si>
  <si>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</si>
  <si>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</si>
  <si>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</si>
  <si>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</si>
  <si>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</si>
  <si>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</si>
  <si>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</si>
  <si>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</si>
  <si>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</si>
  <si>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</si>
  <si>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</si>
  <si>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</si>
  <si>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</si>
  <si>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</si>
  <si>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</si>
  <si>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</si>
  <si>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</si>
  <si>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</si>
  <si>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</si>
  <si>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</si>
  <si>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</si>
  <si>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</si>
  <si>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</si>
  <si>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</si>
  <si>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</si>
  <si>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</si>
  <si>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</si>
  <si>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</si>
  <si>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</si>
  <si>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</si>
  <si>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</si>
  <si>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</si>
  <si>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</si>
  <si>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</si>
  <si>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</si>
  <si>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</si>
  <si>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</si>
  <si>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</si>
  <si>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</si>
  <si>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</si>
  <si>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</si>
  <si>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</si>
  <si>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</si>
  <si>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</si>
  <si>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</si>
  <si>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</si>
  <si>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</si>
  <si>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</si>
  <si>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</si>
  <si>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</si>
  <si>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</si>
  <si>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</si>
  <si>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</si>
  <si>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</si>
  <si>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</si>
  <si>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</si>
  <si>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</si>
  <si>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</si>
  <si>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</si>
  <si>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</si>
  <si>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</si>
  <si>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</si>
  <si>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</si>
  <si>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</si>
  <si>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</si>
  <si>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</si>
  <si>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</si>
  <si>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</si>
  <si>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</si>
  <si>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</si>
  <si>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</si>
  <si>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</si>
  <si>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</si>
  <si>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</si>
  <si>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</si>
  <si>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</si>
  <si>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</si>
  <si>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</si>
  <si>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</si>
  <si>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</si>
  <si>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</si>
  <si>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</si>
  <si>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</si>
  <si>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</si>
  <si>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</si>
  <si>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</si>
  <si>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</si>
  <si>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</si>
  <si>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</si>
  <si>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</si>
  <si>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</si>
  <si>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</si>
  <si>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</si>
  <si>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</si>
  <si>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</si>
  <si>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</si>
  <si>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</si>
  <si>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</si>
  <si>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</si>
  <si>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</si>
  <si>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</si>
  <si>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</si>
  <si>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</si>
  <si>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</si>
  <si>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</si>
  <si>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</si>
  <si>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</si>
  <si>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</si>
  <si>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</si>
  <si>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</si>
  <si>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</si>
  <si>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</si>
  <si>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</si>
  <si>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</si>
  <si>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</si>
  <si>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</si>
  <si>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</si>
  <si>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</si>
  <si>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</si>
  <si>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</si>
  <si>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</si>
  <si>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</si>
  <si>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</si>
  <si>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</si>
  <si>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</si>
  <si>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</si>
  <si>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</si>
  <si>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</si>
  <si>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</si>
  <si>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</si>
  <si>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</si>
  <si>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</si>
  <si>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</si>
  <si>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</si>
  <si>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</si>
  <si>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</si>
  <si>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</si>
  <si>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</si>
  <si>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</si>
  <si>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</si>
  <si>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</si>
  <si>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</si>
  <si>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</si>
  <si>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</si>
  <si>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</si>
  <si>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</si>
  <si>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</si>
  <si>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</si>
  <si>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</si>
  <si>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</si>
  <si>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</si>
  <si>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</si>
  <si>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</si>
  <si>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</si>
  <si>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</si>
  <si>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</si>
  <si>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</si>
  <si>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</si>
  <si>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</si>
  <si>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</si>
  <si>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</si>
  <si>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</si>
  <si>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</si>
  <si>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</si>
  <si>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</si>
  <si>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</si>
  <si>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</si>
  <si>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</si>
  <si>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</si>
  <si>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</si>
  <si>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</si>
  <si>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</si>
  <si>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</si>
  <si>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</si>
  <si>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</si>
  <si>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</si>
  <si>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</si>
  <si>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</si>
  <si>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</si>
  <si>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</si>
  <si>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</si>
  <si>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</si>
  <si>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</si>
  <si>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</si>
  <si>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</si>
  <si>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</si>
  <si>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</si>
  <si>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</si>
  <si>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</si>
  <si>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</si>
  <si>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</si>
  <si>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</si>
  <si>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</si>
  <si>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</si>
  <si>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</si>
  <si>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</si>
  <si>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</si>
  <si>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</si>
  <si>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</si>
  <si>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</si>
  <si>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</si>
  <si>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</si>
  <si>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</si>
  <si>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</si>
  <si>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</si>
  <si>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</si>
  <si>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</si>
  <si>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</si>
  <si>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</si>
  <si>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</si>
  <si>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</si>
  <si>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</si>
  <si>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</si>
  <si>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</si>
  <si>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</si>
  <si>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</si>
  <si>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</si>
  <si>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</si>
  <si>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</si>
  <si>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</si>
  <si>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</si>
  <si>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</si>
  <si>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</si>
  <si>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</si>
  <si>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</si>
  <si>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</si>
  <si>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</si>
  <si>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</si>
  <si>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</si>
  <si>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</si>
  <si>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</si>
  <si>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</si>
  <si>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</si>
  <si>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</si>
  <si>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</si>
  <si>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</si>
  <si>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</si>
  <si>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</si>
  <si>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</si>
  <si>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</si>
  <si>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</si>
  <si>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</si>
  <si>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</si>
  <si>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</si>
  <si>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</si>
  <si>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</si>
  <si>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</si>
  <si>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</si>
  <si>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</si>
  <si>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</si>
  <si>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</si>
  <si>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</si>
  <si>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</si>
  <si>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</si>
  <si>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</si>
  <si>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</si>
  <si>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</si>
  <si>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</si>
  <si>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</si>
  <si>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</si>
  <si>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</si>
  <si>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</si>
  <si>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</si>
  <si>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</si>
  <si>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</si>
  <si>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</si>
  <si>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</si>
  <si>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</si>
  <si>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</si>
  <si>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</si>
  <si>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</si>
  <si>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</si>
  <si>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</si>
  <si>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</si>
  <si>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</si>
  <si>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</si>
  <si>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</si>
  <si>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</si>
  <si>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</si>
  <si>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</si>
  <si>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</si>
  <si>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</si>
  <si>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</si>
  <si>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</si>
  <si>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</si>
  <si>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</si>
  <si>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</si>
  <si>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</si>
  <si>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</si>
  <si>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</si>
  <si>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</si>
  <si>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</si>
  <si>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</si>
  <si>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</si>
  <si>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</si>
  <si>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</si>
  <si>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</si>
  <si>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</si>
  <si>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</si>
  <si>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</si>
  <si>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</si>
  <si>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</si>
  <si>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</si>
  <si>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</si>
  <si>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</si>
  <si>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</si>
  <si>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</si>
  <si>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</si>
  <si>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</si>
  <si>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</si>
  <si>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</si>
  <si>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</si>
  <si>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</si>
  <si>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</si>
  <si>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</si>
  <si>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</si>
  <si>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</si>
  <si>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</si>
  <si>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</si>
  <si>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</si>
  <si>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</si>
  <si>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</si>
  <si>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</si>
  <si>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</si>
  <si>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</si>
  <si>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</si>
  <si>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</si>
  <si>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</si>
  <si>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</si>
  <si>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</si>
  <si>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</si>
  <si>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</si>
  <si>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</si>
  <si>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</si>
  <si>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</si>
  <si>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</si>
  <si>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</si>
  <si>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</si>
  <si>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</si>
  <si>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</si>
  <si>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</si>
  <si>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</si>
  <si>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</si>
  <si>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</si>
  <si>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</si>
  <si>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</si>
  <si>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</si>
  <si>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</si>
  <si>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</si>
  <si>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</si>
  <si>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</si>
  <si>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</si>
  <si>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</si>
  <si>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</si>
  <si>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</si>
  <si>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</si>
  <si>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</si>
  <si>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</si>
  <si>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</si>
  <si>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</si>
  <si>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</si>
  <si>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</si>
  <si>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</si>
  <si>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</si>
  <si>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</si>
  <si>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</si>
  <si>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</si>
  <si>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</si>
  <si>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</si>
  <si>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</si>
  <si>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</si>
  <si>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</si>
  <si>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</si>
  <si>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</si>
  <si>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</si>
  <si>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</si>
  <si>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</si>
  <si>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</si>
  <si>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</si>
  <si>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</si>
  <si>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</si>
  <si>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</si>
  <si>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</si>
  <si>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</si>
  <si>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</si>
  <si>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</si>
  <si>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</si>
  <si>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</si>
  <si>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</si>
  <si>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</si>
  <si>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</si>
  <si>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</si>
  <si>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</si>
  <si>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</si>
  <si>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</si>
  <si>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</si>
  <si>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</si>
  <si>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</si>
  <si>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</si>
  <si>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</si>
  <si>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</si>
  <si>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</si>
  <si>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</si>
  <si>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</si>
  <si>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</si>
  <si>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</si>
  <si>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</si>
  <si>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</si>
  <si>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</si>
  <si>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</si>
  <si>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</si>
  <si>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</si>
  <si>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</si>
  <si>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</si>
  <si>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</si>
  <si>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</si>
  <si>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</si>
  <si>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</si>
  <si>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</si>
  <si>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</si>
  <si>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</si>
  <si>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</si>
  <si>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</si>
  <si>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</si>
  <si>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</si>
  <si>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</si>
  <si>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</si>
  <si>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</si>
  <si>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</si>
  <si>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</si>
  <si>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</si>
  <si>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</si>
  <si>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</si>
  <si>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</si>
  <si>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</si>
  <si>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</si>
  <si>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</si>
  <si>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</si>
  <si>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</si>
  <si>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</si>
  <si>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</si>
  <si>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</si>
  <si>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</si>
  <si>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</si>
  <si>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</si>
  <si>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</si>
  <si>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</si>
  <si>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</si>
  <si>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</si>
  <si>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</si>
  <si>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</si>
  <si>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</si>
  <si>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</si>
  <si>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</si>
  <si>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</si>
  <si>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</si>
  <si>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</si>
  <si>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</si>
  <si>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</si>
  <si>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</si>
  <si>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</si>
  <si>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</si>
  <si>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</si>
  <si>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</si>
  <si>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</si>
  <si>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</si>
  <si>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</si>
  <si>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</si>
  <si>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</si>
  <si>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</si>
  <si>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</si>
  <si>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</si>
  <si>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</si>
  <si>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</si>
  <si>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</si>
  <si>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</si>
  <si>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</si>
  <si>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</si>
  <si>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</si>
  <si>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</si>
  <si>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</si>
  <si>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</si>
  <si>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</si>
  <si>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</si>
  <si>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</si>
  <si>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</si>
  <si>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</si>
  <si>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</si>
  <si>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</si>
  <si>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</si>
  <si>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</si>
  <si>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</si>
  <si>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</si>
  <si>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</si>
  <si>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</si>
  <si>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</si>
  <si>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</si>
  <si>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</si>
  <si>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</si>
  <si>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</si>
  <si>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</si>
  <si>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</si>
  <si>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</si>
  <si>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</si>
  <si>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</si>
  <si>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</si>
  <si>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</si>
  <si>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</si>
  <si>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</si>
  <si>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</si>
  <si>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</si>
  <si>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</si>
  <si>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</si>
  <si>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</si>
  <si>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</si>
  <si>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</si>
  <si>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</si>
  <si>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</si>
  <si>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</si>
  <si>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</si>
  <si>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</si>
  <si>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</si>
  <si>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</si>
  <si>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</si>
  <si>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</si>
  <si>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</si>
  <si>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</si>
  <si>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</si>
  <si>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</si>
  <si>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</si>
  <si>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</si>
  <si>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</si>
  <si>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</si>
  <si>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</si>
  <si>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</si>
  <si>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</si>
  <si>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</si>
  <si>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</si>
  <si>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</si>
  <si>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</si>
  <si>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</si>
  <si>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</si>
  <si>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</si>
  <si>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</si>
  <si>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</si>
  <si>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</si>
  <si>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</si>
  <si>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</si>
  <si>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</si>
  <si>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</si>
  <si>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</si>
  <si>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</si>
  <si>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</si>
  <si>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</si>
  <si>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</si>
  <si>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</si>
  <si>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</si>
  <si>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</si>
  <si>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</si>
  <si>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</si>
  <si>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</si>
  <si>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</si>
  <si>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</si>
  <si>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</si>
  <si>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</si>
  <si>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</si>
  <si>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</si>
  <si>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</si>
  <si>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</si>
  <si>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</si>
  <si>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</si>
  <si>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</si>
  <si>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</si>
  <si>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</si>
  <si>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</si>
  <si>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</si>
  <si>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</si>
  <si>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</si>
  <si>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</si>
  <si>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</si>
  <si>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</si>
  <si>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</si>
  <si>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</si>
  <si>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</si>
  <si>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</si>
  <si>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</si>
  <si>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</si>
  <si>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</si>
  <si>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</si>
  <si>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</si>
  <si>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</si>
  <si>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</si>
  <si>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</si>
  <si>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</si>
  <si>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</si>
  <si>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</si>
  <si>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</si>
  <si>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</si>
  <si>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</si>
  <si>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</si>
  <si>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</si>
  <si>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</si>
  <si>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</si>
  <si>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</si>
  <si>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</si>
  <si>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</si>
  <si>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</si>
  <si>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</si>
  <si>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</si>
  <si>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</si>
  <si>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</si>
  <si>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</si>
  <si>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</si>
  <si>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</si>
  <si>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</si>
  <si>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</si>
  <si>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</si>
  <si>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</si>
  <si>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</si>
  <si>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</si>
  <si>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</si>
  <si>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</si>
  <si>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</si>
  <si>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</si>
  <si>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</si>
  <si>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</si>
  <si>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</si>
  <si>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</si>
  <si>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</si>
  <si>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</si>
  <si>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</si>
  <si>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</si>
  <si>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</si>
  <si>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</si>
  <si>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</si>
  <si>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</si>
  <si>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</si>
  <si>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</si>
  <si>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</si>
  <si>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</si>
  <si>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</si>
  <si>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</si>
  <si>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</si>
  <si>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</si>
  <si>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</si>
  <si>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</si>
  <si>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</si>
  <si>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</si>
  <si>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</si>
  <si>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</si>
  <si>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</si>
  <si>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</si>
  <si>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</si>
  <si>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</si>
  <si>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</si>
  <si>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</si>
  <si>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</si>
  <si>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</si>
  <si>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</si>
  <si>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</si>
  <si>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</si>
  <si>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</si>
  <si>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</si>
  <si>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</si>
  <si>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</si>
  <si>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</si>
  <si>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</si>
  <si>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</si>
  <si>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73-328/2017</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</si>
  <si>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</si>
  <si>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</si>
  <si>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</si>
  <si>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CLARA INES GUILLEN</t>
  </si>
  <si>
    <t>CLARA INESS GUILLEN BARON</t>
  </si>
  <si>
    <t>73-703-2017</t>
  </si>
  <si>
    <t>si</t>
  </si>
  <si>
    <t>2021-73-20000133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</si>
</sst>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6" zoomScale="70" zoomScaleNormal="70" zoomScaleSheetLayoutView="40" zoomScalePageLayoutView="40" workbookViewId="0">
      <selection activeCell="G202" sqref="G20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986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243"/>
      <c r="I20" s="149" t="s">
        <v>986</v>
      </c>
      <c r="J20" s="150" t="s">
        <v>1029</v>
      </c>
      <c r="K20" s="151">
        <v>2477161581</v>
      </c>
      <c r="L20" s="152">
        <v>44211</v>
      </c>
      <c r="M20" s="152">
        <v>44560</v>
      </c>
      <c r="N20" s="135">
        <f>+(M20-L20)/30</f>
        <v>11.633333333333333</v>
      </c>
      <c r="O20" s="138"/>
      <c r="U20" s="134"/>
      <c r="V20" s="105">
        <f ca="1">NOW()</f>
        <v>44193.630246296299</v>
      </c>
      <c r="W20" s="105">
        <f ca="1">NOW()</f>
        <v>44193.630246296299</v>
      </c>
    </row>
    <row r="21" spans="1:23" ht="30" customHeight="1" outlineLevel="1" x14ac:dyDescent="0.25">
      <c r="A21" s="9"/>
      <c r="B21" s="71"/>
      <c r="C21" s="5"/>
      <c r="D21" s="5"/>
      <c r="E21" s="5"/>
      <c r="F21" s="5"/>
      <c r="G21" s="5"/>
      <c r="H21" s="70"/>
      <c r="I21" s="149" t="s">
        <v>986</v>
      </c>
      <c r="J21" s="150" t="s">
        <v>990</v>
      </c>
      <c r="K21" s="151"/>
      <c r="L21" s="152">
        <v>44211</v>
      </c>
      <c r="M21" s="152">
        <v>44560</v>
      </c>
      <c r="N21" s="135">
        <f t="shared" ref="N21:N35" si="0">+(M21-L21)/30</f>
        <v>11.633333333333333</v>
      </c>
      <c r="O21" s="139"/>
    </row>
    <row r="22" spans="1:23" ht="30" customHeight="1" outlineLevel="1" x14ac:dyDescent="0.25">
      <c r="A22" s="9"/>
      <c r="B22" s="71"/>
      <c r="C22" s="5"/>
      <c r="D22" s="5"/>
      <c r="E22" s="5"/>
      <c r="F22" s="5"/>
      <c r="G22" s="5"/>
      <c r="H22" s="70"/>
      <c r="I22" s="149" t="s">
        <v>986</v>
      </c>
      <c r="J22" s="150" t="s">
        <v>1024</v>
      </c>
      <c r="K22" s="151"/>
      <c r="L22" s="152">
        <v>44211</v>
      </c>
      <c r="M22" s="152">
        <v>44560</v>
      </c>
      <c r="N22" s="136">
        <f t="shared" ref="N22:N33" si="1">+(M22-L22)/30</f>
        <v>11.633333333333333</v>
      </c>
      <c r="O22" s="139"/>
    </row>
    <row r="23" spans="1:23" ht="30" customHeight="1" outlineLevel="1" x14ac:dyDescent="0.25">
      <c r="A23" s="9"/>
      <c r="B23" s="101"/>
      <c r="C23" s="21"/>
      <c r="D23" s="21"/>
      <c r="E23" s="21"/>
      <c r="F23" s="5"/>
      <c r="G23" s="5"/>
      <c r="H23" s="70"/>
      <c r="I23" s="149" t="s">
        <v>986</v>
      </c>
      <c r="J23" s="150" t="s">
        <v>1025</v>
      </c>
      <c r="K23" s="151"/>
      <c r="L23" s="152">
        <v>44211</v>
      </c>
      <c r="M23" s="152">
        <v>44560</v>
      </c>
      <c r="N23" s="136">
        <f t="shared" si="1"/>
        <v>11.633333333333333</v>
      </c>
      <c r="O23" s="139"/>
      <c r="Q23" s="104"/>
      <c r="R23" s="55"/>
      <c r="S23" s="105"/>
      <c r="T23" s="105"/>
    </row>
    <row r="24" spans="1:23" ht="30" customHeight="1" outlineLevel="1" x14ac:dyDescent="0.25">
      <c r="A24" s="9"/>
      <c r="B24" s="101"/>
      <c r="C24" s="21"/>
      <c r="D24" s="21"/>
      <c r="E24" s="21"/>
      <c r="F24" s="5"/>
      <c r="G24" s="5"/>
      <c r="H24" s="70"/>
      <c r="I24" s="149" t="s">
        <v>986</v>
      </c>
      <c r="J24" s="150" t="s">
        <v>995</v>
      </c>
      <c r="K24" s="151"/>
      <c r="L24" s="152">
        <v>44211</v>
      </c>
      <c r="M24" s="152">
        <v>44560</v>
      </c>
      <c r="N24" s="136">
        <f t="shared" si="1"/>
        <v>11.633333333333333</v>
      </c>
      <c r="O24" s="139"/>
    </row>
    <row r="25" spans="1:23" ht="30" customHeight="1" outlineLevel="1" x14ac:dyDescent="0.25">
      <c r="A25" s="9"/>
      <c r="B25" s="101"/>
      <c r="C25" s="21"/>
      <c r="D25" s="21"/>
      <c r="E25" s="21"/>
      <c r="F25" s="5"/>
      <c r="G25" s="5"/>
      <c r="H25" s="70"/>
      <c r="I25" s="149" t="s">
        <v>986</v>
      </c>
      <c r="J25" s="150" t="s">
        <v>1019</v>
      </c>
      <c r="K25" s="151"/>
      <c r="L25" s="152">
        <v>44211</v>
      </c>
      <c r="M25" s="152">
        <v>44560</v>
      </c>
      <c r="N25" s="136">
        <f t="shared" si="1"/>
        <v>11.633333333333333</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COLEGIO LOS PEQUEÑOS PITUFOS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2703</v>
      </c>
      <c r="E48" s="145">
        <v>41548</v>
      </c>
      <c r="F48" s="145">
        <v>41988</v>
      </c>
      <c r="G48" s="160">
        <f>IF(AND(E48&lt;&gt;"",F48&lt;&gt;""),((F48-E48)/30),"")</f>
        <v>14.666666666666666</v>
      </c>
      <c r="H48" s="122" t="s">
        <v>2682</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2680</v>
      </c>
      <c r="C49" s="124" t="s">
        <v>31</v>
      </c>
      <c r="D49" s="110" t="s">
        <v>2684</v>
      </c>
      <c r="E49" s="145">
        <v>42174</v>
      </c>
      <c r="F49" s="145">
        <v>42369</v>
      </c>
      <c r="G49" s="160">
        <f t="shared" ref="G49:G50" si="2">IF(AND(E49&lt;&gt;"",F49&lt;&gt;""),((F49-E49)/30),"")</f>
        <v>6.5</v>
      </c>
      <c r="H49" s="114" t="s">
        <v>2691</v>
      </c>
      <c r="I49" s="121" t="s">
        <v>986</v>
      </c>
      <c r="J49" s="121" t="s">
        <v>988</v>
      </c>
      <c r="K49" s="116">
        <v>2452924387</v>
      </c>
      <c r="L49" s="124" t="s">
        <v>1148</v>
      </c>
      <c r="M49" s="117">
        <v>1</v>
      </c>
      <c r="N49" s="124" t="s">
        <v>27</v>
      </c>
      <c r="O49" s="115" t="s">
        <v>26</v>
      </c>
      <c r="P49" s="78"/>
    </row>
    <row r="50" spans="1:16" s="6" customFormat="1" ht="24.75" customHeight="1" x14ac:dyDescent="0.25">
      <c r="A50" s="143">
        <v>3</v>
      </c>
      <c r="B50" s="122" t="s">
        <v>2680</v>
      </c>
      <c r="C50" s="124" t="s">
        <v>31</v>
      </c>
      <c r="D50" s="110" t="s">
        <v>2701</v>
      </c>
      <c r="E50" s="145">
        <v>42395</v>
      </c>
      <c r="F50" s="145">
        <v>42719</v>
      </c>
      <c r="G50" s="160">
        <f t="shared" si="2"/>
        <v>10.8</v>
      </c>
      <c r="H50" s="119" t="s">
        <v>2682</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2680</v>
      </c>
      <c r="C51" s="124" t="s">
        <v>31</v>
      </c>
      <c r="D51" s="110" t="s">
        <v>2698</v>
      </c>
      <c r="E51" s="145">
        <v>42720</v>
      </c>
      <c r="F51" s="145">
        <v>43084</v>
      </c>
      <c r="G51" s="160">
        <f t="shared" ref="G51:G107" si="3">IF(AND(E51&lt;&gt;"",F51&lt;&gt;""),((F51-E51)/30),"")</f>
        <v>12.133333333333333</v>
      </c>
      <c r="H51" s="114" t="s">
        <v>2682</v>
      </c>
      <c r="I51" s="121" t="s">
        <v>986</v>
      </c>
      <c r="J51" s="121" t="s">
        <v>1025</v>
      </c>
      <c r="K51" s="116">
        <v>4730309648</v>
      </c>
      <c r="L51" s="124" t="s">
        <v>1148</v>
      </c>
      <c r="M51" s="117">
        <v>1</v>
      </c>
      <c r="N51" s="124" t="s">
        <v>27</v>
      </c>
      <c r="O51" s="124" t="s">
        <v>26</v>
      </c>
      <c r="P51" s="78"/>
    </row>
    <row r="52" spans="1:16" s="7" customFormat="1" ht="24.75" customHeight="1" outlineLevel="1" x14ac:dyDescent="0.25">
      <c r="A52" s="144">
        <v>5</v>
      </c>
      <c r="B52" s="122" t="s">
        <v>2680</v>
      </c>
      <c r="C52" s="124" t="s">
        <v>31</v>
      </c>
      <c r="D52" s="110" t="s">
        <v>2700</v>
      </c>
      <c r="E52" s="145">
        <v>43405</v>
      </c>
      <c r="F52" s="145">
        <v>43434</v>
      </c>
      <c r="G52" s="160">
        <f t="shared" si="3"/>
        <v>0.96666666666666667</v>
      </c>
      <c r="H52" s="119" t="s">
        <v>2682</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2680</v>
      </c>
      <c r="C53" s="124" t="s">
        <v>31</v>
      </c>
      <c r="D53" s="110" t="s">
        <v>2681</v>
      </c>
      <c r="E53" s="145">
        <v>43484</v>
      </c>
      <c r="F53" s="145">
        <v>43822</v>
      </c>
      <c r="G53" s="160">
        <f t="shared" si="3"/>
        <v>11.266666666666667</v>
      </c>
      <c r="H53" s="119" t="s">
        <v>2682</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2680</v>
      </c>
      <c r="C54" s="124" t="s">
        <v>31</v>
      </c>
      <c r="D54" s="110" t="s">
        <v>2706</v>
      </c>
      <c r="E54" s="145">
        <v>41548</v>
      </c>
      <c r="F54" s="145">
        <v>42004</v>
      </c>
      <c r="G54" s="160">
        <f t="shared" si="3"/>
        <v>15.2</v>
      </c>
      <c r="H54" s="114" t="s">
        <v>2682</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2680</v>
      </c>
      <c r="C55" s="124" t="s">
        <v>31</v>
      </c>
      <c r="D55" s="110" t="s">
        <v>2702</v>
      </c>
      <c r="E55" s="145">
        <v>41999</v>
      </c>
      <c r="F55" s="145">
        <v>42369</v>
      </c>
      <c r="G55" s="160">
        <f t="shared" si="3"/>
        <v>12.333333333333334</v>
      </c>
      <c r="H55" s="114" t="s">
        <v>2682</v>
      </c>
      <c r="I55" s="121" t="s">
        <v>986</v>
      </c>
      <c r="J55" s="121" t="s">
        <v>988</v>
      </c>
      <c r="K55" s="118">
        <v>573482504</v>
      </c>
      <c r="L55" s="124" t="s">
        <v>1148</v>
      </c>
      <c r="M55" s="117">
        <v>1</v>
      </c>
      <c r="N55" s="124" t="s">
        <v>27</v>
      </c>
      <c r="O55" s="124" t="s">
        <v>2712</v>
      </c>
      <c r="P55" s="79"/>
    </row>
    <row r="56" spans="1:16" s="7" customFormat="1" ht="24.75" customHeight="1" outlineLevel="1" x14ac:dyDescent="0.25">
      <c r="A56" s="144">
        <v>9</v>
      </c>
      <c r="B56" s="122" t="s">
        <v>2680</v>
      </c>
      <c r="C56" s="124" t="s">
        <v>31</v>
      </c>
      <c r="D56" s="121" t="s">
        <v>2685</v>
      </c>
      <c r="E56" s="145">
        <v>42466</v>
      </c>
      <c r="F56" s="145">
        <v>42719</v>
      </c>
      <c r="G56" s="160">
        <f t="shared" si="3"/>
        <v>8.4333333333333336</v>
      </c>
      <c r="H56" s="122" t="s">
        <v>2692</v>
      </c>
      <c r="I56" s="121" t="s">
        <v>986</v>
      </c>
      <c r="J56" s="121" t="s">
        <v>1029</v>
      </c>
      <c r="K56" s="118">
        <v>2369546760</v>
      </c>
      <c r="L56" s="124" t="s">
        <v>1148</v>
      </c>
      <c r="M56" s="117">
        <v>1</v>
      </c>
      <c r="N56" s="124" t="s">
        <v>27</v>
      </c>
      <c r="O56" s="115" t="s">
        <v>1148</v>
      </c>
      <c r="P56" s="79"/>
    </row>
    <row r="57" spans="1:16" s="7" customFormat="1" ht="24.75" customHeight="1" outlineLevel="1" x14ac:dyDescent="0.25">
      <c r="A57" s="144">
        <v>10</v>
      </c>
      <c r="B57" s="122" t="s">
        <v>2680</v>
      </c>
      <c r="C57" s="124" t="s">
        <v>31</v>
      </c>
      <c r="D57" s="121" t="s">
        <v>2686</v>
      </c>
      <c r="E57" s="145">
        <v>42795</v>
      </c>
      <c r="F57" s="145">
        <v>43084</v>
      </c>
      <c r="G57" s="160">
        <f t="shared" si="3"/>
        <v>9.6333333333333329</v>
      </c>
      <c r="H57" s="64" t="s">
        <v>2693</v>
      </c>
      <c r="I57" s="121" t="s">
        <v>986</v>
      </c>
      <c r="J57" s="121" t="s">
        <v>988</v>
      </c>
      <c r="K57" s="118">
        <v>2585235100</v>
      </c>
      <c r="L57" s="124" t="s">
        <v>1148</v>
      </c>
      <c r="M57" s="117">
        <v>1</v>
      </c>
      <c r="N57" s="124" t="s">
        <v>27</v>
      </c>
      <c r="O57" s="65" t="s">
        <v>1148</v>
      </c>
      <c r="P57" s="79"/>
    </row>
    <row r="58" spans="1:16" s="7" customFormat="1" ht="24.75" customHeight="1" outlineLevel="1" x14ac:dyDescent="0.25">
      <c r="A58" s="144">
        <v>11</v>
      </c>
      <c r="B58" s="122" t="s">
        <v>2680</v>
      </c>
      <c r="C58" s="124" t="s">
        <v>31</v>
      </c>
      <c r="D58" s="121" t="s">
        <v>2699</v>
      </c>
      <c r="E58" s="145">
        <v>43082</v>
      </c>
      <c r="F58" s="145">
        <v>43404</v>
      </c>
      <c r="G58" s="160">
        <f t="shared" si="3"/>
        <v>10.733333333333333</v>
      </c>
      <c r="H58" s="122" t="s">
        <v>2682</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2680</v>
      </c>
      <c r="C59" s="124" t="s">
        <v>31</v>
      </c>
      <c r="D59" s="121" t="s">
        <v>2689</v>
      </c>
      <c r="E59" s="145">
        <v>43084</v>
      </c>
      <c r="F59" s="145">
        <v>43403</v>
      </c>
      <c r="G59" s="160">
        <f t="shared" si="3"/>
        <v>10.633333333333333</v>
      </c>
      <c r="H59" s="122" t="s">
        <v>2696</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2680</v>
      </c>
      <c r="C60" s="124" t="s">
        <v>31</v>
      </c>
      <c r="D60" s="63" t="s">
        <v>2690</v>
      </c>
      <c r="E60" s="145">
        <v>43084</v>
      </c>
      <c r="F60" s="145">
        <v>43403</v>
      </c>
      <c r="G60" s="160">
        <f t="shared" si="3"/>
        <v>10.633333333333333</v>
      </c>
      <c r="H60" s="122" t="s">
        <v>2697</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2680</v>
      </c>
      <c r="C61" s="124" t="s">
        <v>31</v>
      </c>
      <c r="D61" s="63" t="s">
        <v>2711</v>
      </c>
      <c r="E61" s="145">
        <v>43085</v>
      </c>
      <c r="F61" s="145">
        <v>43404</v>
      </c>
      <c r="G61" s="160">
        <f t="shared" si="3"/>
        <v>10.633333333333333</v>
      </c>
      <c r="H61" s="122" t="s">
        <v>2682</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2680</v>
      </c>
      <c r="C62" s="124" t="s">
        <v>31</v>
      </c>
      <c r="D62" s="121" t="s">
        <v>2687</v>
      </c>
      <c r="E62" s="145">
        <v>43105</v>
      </c>
      <c r="F62" s="145">
        <v>43385</v>
      </c>
      <c r="G62" s="160">
        <f t="shared" si="3"/>
        <v>9.3333333333333339</v>
      </c>
      <c r="H62" s="122" t="s">
        <v>2694</v>
      </c>
      <c r="I62" s="121" t="s">
        <v>986</v>
      </c>
      <c r="J62" s="121" t="s">
        <v>1029</v>
      </c>
      <c r="K62" s="66">
        <v>2537529807</v>
      </c>
      <c r="L62" s="124" t="s">
        <v>1148</v>
      </c>
      <c r="M62" s="117">
        <v>1</v>
      </c>
      <c r="N62" s="124" t="s">
        <v>27</v>
      </c>
      <c r="O62" s="65" t="s">
        <v>1148</v>
      </c>
      <c r="P62" s="79"/>
    </row>
    <row r="63" spans="1:16" s="7" customFormat="1" ht="24.75" customHeight="1" outlineLevel="1" x14ac:dyDescent="0.25">
      <c r="A63" s="144">
        <v>16</v>
      </c>
      <c r="B63" s="122" t="s">
        <v>2680</v>
      </c>
      <c r="C63" s="124" t="s">
        <v>31</v>
      </c>
      <c r="D63" s="63" t="s">
        <v>2705</v>
      </c>
      <c r="E63" s="145">
        <v>43405</v>
      </c>
      <c r="F63" s="145">
        <v>43434</v>
      </c>
      <c r="G63" s="160">
        <f t="shared" si="3"/>
        <v>0.96666666666666667</v>
      </c>
      <c r="H63" s="122" t="s">
        <v>2682</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2680</v>
      </c>
      <c r="C64" s="124" t="s">
        <v>31</v>
      </c>
      <c r="D64" s="121" t="s">
        <v>2704</v>
      </c>
      <c r="E64" s="145">
        <v>43493</v>
      </c>
      <c r="F64" s="145">
        <v>43822</v>
      </c>
      <c r="G64" s="160">
        <f t="shared" si="3"/>
        <v>10.966666666666667</v>
      </c>
      <c r="H64" s="122" t="s">
        <v>2682</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2680</v>
      </c>
      <c r="C65" s="124" t="s">
        <v>31</v>
      </c>
      <c r="D65" s="121" t="s">
        <v>2688</v>
      </c>
      <c r="E65" s="145">
        <v>43556</v>
      </c>
      <c r="F65" s="145">
        <v>43829</v>
      </c>
      <c r="G65" s="160">
        <f t="shared" si="3"/>
        <v>9.1</v>
      </c>
      <c r="H65" s="122" t="s">
        <v>2695</v>
      </c>
      <c r="I65" s="121" t="s">
        <v>986</v>
      </c>
      <c r="J65" s="121" t="s">
        <v>1025</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2707</v>
      </c>
      <c r="E114" s="145">
        <v>44166</v>
      </c>
      <c r="F114" s="145">
        <v>44773</v>
      </c>
      <c r="G114" s="160">
        <f>IF(AND(E114&lt;&gt;"",F114&lt;&gt;""),((F114-E114)/30),"")</f>
        <v>20.233333333333334</v>
      </c>
      <c r="H114" s="122" t="s">
        <v>2708</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0.04</v>
      </c>
      <c r="G179" s="165">
        <f>IF(F179&gt;0,SUM(E179+F179),"")</f>
        <v>0.06</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148629694.85999998</v>
      </c>
      <c r="F185" s="92"/>
      <c r="G185" s="93"/>
      <c r="H185" s="88"/>
      <c r="I185" s="90" t="s">
        <v>2627</v>
      </c>
      <c r="J185" s="166">
        <f>+SUM(M179:M183)</f>
        <v>0.04</v>
      </c>
      <c r="K185" s="236" t="s">
        <v>2628</v>
      </c>
      <c r="L185" s="236"/>
      <c r="M185" s="94">
        <f>+J185*(SUM(K20:K35))</f>
        <v>99086463.239999995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2140</v>
      </c>
      <c r="F193" s="5"/>
      <c r="G193" s="5"/>
      <c r="H193" s="147" t="s">
        <v>2710</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t="s">
        <v>2709</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andre</cp:lastModifiedBy>
  <cp:lastPrinted>2020-12-23T19:53:54Z</cp:lastPrinted>
  <dcterms:created xsi:type="dcterms:W3CDTF">2020-10-14T21:57:42Z</dcterms:created>
  <dcterms:modified xsi:type="dcterms:W3CDTF">2020-12-28T20:08:26Z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