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<sst xmlns="http://schemas.openxmlformats.org/spreadsheetml/2006/main" count="3190" uniqueCount="2712">
  <si>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</si>
  <si>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</si>
  <si>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</si>
  <si>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</si>
  <si>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</si>
  <si>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</si>
  <si>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</si>
  <si>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</si>
  <si>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</si>
  <si>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</si>
  <si>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</si>
  <si>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</si>
  <si>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</si>
  <si>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</si>
  <si>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</si>
  <si>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</si>
  <si>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</si>
  <si>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</si>
  <si>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</si>
  <si>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</si>
  <si>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</si>
  <si>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</si>
  <si>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</si>
  <si>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</si>
  <si>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</si>
  <si>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</si>
  <si>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</si>
  <si>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</si>
  <si>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</si>
  <si>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</si>
  <si>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</si>
  <si>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</si>
  <si>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</si>
  <si>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</si>
  <si>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</si>
  <si>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</si>
  <si>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</si>
  <si>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</si>
  <si>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</si>
  <si>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</si>
  <si>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</si>
  <si>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</si>
  <si>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</si>
  <si>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</si>
  <si>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</si>
  <si>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</si>
  <si>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</si>
  <si>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</si>
  <si>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</si>
  <si>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</si>
  <si>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</si>
  <si>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</si>
  <si>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</si>
  <si>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</si>
  <si>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</si>
  <si>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</si>
  <si>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</si>
  <si>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</si>
  <si>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</si>
  <si>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</si>
  <si>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</si>
  <si>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</si>
  <si>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</si>
  <si>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</si>
  <si>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</si>
  <si>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</si>
  <si>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</si>
  <si>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</si>
  <si>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</si>
  <si>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</si>
  <si>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</si>
  <si>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</si>
  <si>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</si>
  <si>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</si>
  <si>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</si>
  <si>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</si>
  <si>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</si>
  <si>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</si>
  <si>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</si>
  <si>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</si>
  <si>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</si>
  <si>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</si>
  <si>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</si>
  <si>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</si>
  <si>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</si>
  <si>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</si>
  <si>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</si>
  <si>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</si>
  <si>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</si>
  <si>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</si>
  <si>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</si>
  <si>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</si>
  <si>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</si>
  <si>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</si>
  <si>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</si>
  <si>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</si>
  <si>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</si>
  <si>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</si>
  <si>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</si>
  <si>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</si>
  <si>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</si>
  <si>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</si>
  <si>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</si>
  <si>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</si>
  <si>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</si>
  <si>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</si>
  <si>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</si>
  <si>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</si>
  <si>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</si>
  <si>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</si>
  <si>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</si>
  <si>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</si>
  <si>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</si>
  <si>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</si>
  <si>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</si>
  <si>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</si>
  <si>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</si>
  <si>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</si>
  <si>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</si>
  <si>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</si>
  <si>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</si>
  <si>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</si>
  <si>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</si>
  <si>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</si>
  <si>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</si>
  <si>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</si>
  <si>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</si>
  <si>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</si>
  <si>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</si>
  <si>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</si>
  <si>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</si>
  <si>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</si>
  <si>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</si>
  <si>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</si>
  <si>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</si>
  <si>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</si>
  <si>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</si>
  <si>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</si>
  <si>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</si>
  <si>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</si>
  <si>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</si>
  <si>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</si>
  <si>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</si>
  <si>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</si>
  <si>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</si>
  <si>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</si>
  <si>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</si>
  <si>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</si>
  <si>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</si>
  <si>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</si>
  <si>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</si>
  <si>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</si>
  <si>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</si>
  <si>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</si>
  <si>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</si>
  <si>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</si>
  <si>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</si>
  <si>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</si>
  <si>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</si>
  <si>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</si>
  <si>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</si>
  <si>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</si>
  <si>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</si>
  <si>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</si>
  <si>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</si>
  <si>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</si>
  <si>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</si>
  <si>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</si>
  <si>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</si>
  <si>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</si>
  <si>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</si>
  <si>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</si>
  <si>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</si>
  <si>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</si>
  <si>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</si>
  <si>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</si>
  <si>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</si>
  <si>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</si>
  <si>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</si>
  <si>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</si>
  <si>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</si>
  <si>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</si>
  <si>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</si>
  <si>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</si>
  <si>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</si>
  <si>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</si>
  <si>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</si>
  <si>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</si>
  <si>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</si>
  <si>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</si>
  <si>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</si>
  <si>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</si>
  <si>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</si>
  <si>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</si>
  <si>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</si>
  <si>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</si>
  <si>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</si>
  <si>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</si>
  <si>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</si>
  <si>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</si>
  <si>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</si>
  <si>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</si>
  <si>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</si>
  <si>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</si>
  <si>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</si>
  <si>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</si>
  <si>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</si>
  <si>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</si>
  <si>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</si>
  <si>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</si>
  <si>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</si>
  <si>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</si>
  <si>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</si>
  <si>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</si>
  <si>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</si>
  <si>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</si>
  <si>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</si>
  <si>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</si>
  <si>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</si>
  <si>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</si>
  <si>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</si>
  <si>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</si>
  <si>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</si>
  <si>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</si>
  <si>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</si>
  <si>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</si>
  <si>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</si>
  <si>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</si>
  <si>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</si>
  <si>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</si>
  <si>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</si>
  <si>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</si>
  <si>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</si>
  <si>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</si>
  <si>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</si>
  <si>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</si>
  <si>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</si>
  <si>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</si>
  <si>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</si>
  <si>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</si>
  <si>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</si>
  <si>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</si>
  <si>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</si>
  <si>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</si>
  <si>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</si>
  <si>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</si>
  <si>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</si>
  <si>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</si>
  <si>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</si>
  <si>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</si>
  <si>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</si>
  <si>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</si>
  <si>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</si>
  <si>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</si>
  <si>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</si>
  <si>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</si>
  <si>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</si>
  <si>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</si>
  <si>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</si>
  <si>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</si>
  <si>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</si>
  <si>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</si>
  <si>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</si>
  <si>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</si>
  <si>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</si>
  <si>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</si>
  <si>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</si>
  <si>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</si>
  <si>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</si>
  <si>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</si>
  <si>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</si>
  <si>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</si>
  <si>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</si>
  <si>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</si>
  <si>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</si>
  <si>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</si>
  <si>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</si>
  <si>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</si>
  <si>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</si>
  <si>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</si>
  <si>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</si>
  <si>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</si>
  <si>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</si>
  <si>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</si>
  <si>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</si>
  <si>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</si>
  <si>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</si>
  <si>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</si>
  <si>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</si>
  <si>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</si>
  <si>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</si>
  <si>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</si>
  <si>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</si>
  <si>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</si>
  <si>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</si>
  <si>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</si>
  <si>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</si>
  <si>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</si>
  <si>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</si>
  <si>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</si>
  <si>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</si>
  <si>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</si>
  <si>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</si>
  <si>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</si>
  <si>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</si>
  <si>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</si>
  <si>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</si>
  <si>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</si>
  <si>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</si>
  <si>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</si>
  <si>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</si>
  <si>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</si>
  <si>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</si>
  <si>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</si>
  <si>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</si>
  <si>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</si>
  <si>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</si>
  <si>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</si>
  <si>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</si>
  <si>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</si>
  <si>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</si>
  <si>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</si>
  <si>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</si>
  <si>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</si>
  <si>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</si>
  <si>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</si>
  <si>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</si>
  <si>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</si>
  <si>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</si>
  <si>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</si>
  <si>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</si>
  <si>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</si>
  <si>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</si>
  <si>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</si>
  <si>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</si>
  <si>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</si>
  <si>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</si>
  <si>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</si>
  <si>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</si>
  <si>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</si>
  <si>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</si>
  <si>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</si>
  <si>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</si>
  <si>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</si>
  <si>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</si>
  <si>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</si>
  <si>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</si>
  <si>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</si>
  <si>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</si>
  <si>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</si>
  <si>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</si>
  <si>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</si>
  <si>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</si>
  <si>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</si>
  <si>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</si>
  <si>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</si>
  <si>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</si>
  <si>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</si>
  <si>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</si>
  <si>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</si>
  <si>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</si>
  <si>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</si>
  <si>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</si>
  <si>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</si>
  <si>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</si>
  <si>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</si>
  <si>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</si>
  <si>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</si>
  <si>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</si>
  <si>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</si>
  <si>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</si>
  <si>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</si>
  <si>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</si>
  <si>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</si>
  <si>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</si>
  <si>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</si>
  <si>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</si>
  <si>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</si>
  <si>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</si>
  <si>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</si>
  <si>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</si>
  <si>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</si>
  <si>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</si>
  <si>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</si>
  <si>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</si>
  <si>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</si>
  <si>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</si>
  <si>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</si>
  <si>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</si>
  <si>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</si>
  <si>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</si>
  <si>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</si>
  <si>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</si>
  <si>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</si>
  <si>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</si>
  <si>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</si>
  <si>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</si>
  <si>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</si>
  <si>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</si>
  <si>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</si>
  <si>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</si>
  <si>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</si>
  <si>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</si>
  <si>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</si>
  <si>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</si>
  <si>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</si>
  <si>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</si>
  <si>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</si>
  <si>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</si>
  <si>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</si>
  <si>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</si>
  <si>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</si>
  <si>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</si>
  <si>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</si>
  <si>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</si>
  <si>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</si>
  <si>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</si>
  <si>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</si>
  <si>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</si>
  <si>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</si>
  <si>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</si>
  <si>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</si>
  <si>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</si>
  <si>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</si>
  <si>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</si>
  <si>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</si>
  <si>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</si>
  <si>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</si>
  <si>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</si>
  <si>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</si>
  <si>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</si>
  <si>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</si>
  <si>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</si>
  <si>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</si>
  <si>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</si>
  <si>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</si>
  <si>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</si>
  <si>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</si>
  <si>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</si>
  <si>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</si>
  <si>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</si>
  <si>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</si>
  <si>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</si>
  <si>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</si>
  <si>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</si>
  <si>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</si>
  <si>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</si>
  <si>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</si>
  <si>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</si>
  <si>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</si>
  <si>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</si>
  <si>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</si>
  <si>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</si>
  <si>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</si>
  <si>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</si>
  <si>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</si>
  <si>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</si>
  <si>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</si>
  <si>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</si>
  <si>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</si>
  <si>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</si>
  <si>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</si>
  <si>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</si>
  <si>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</si>
  <si>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</si>
  <si>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</si>
  <si>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</si>
  <si>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</si>
  <si>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</si>
  <si>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</si>
  <si>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</si>
  <si>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</si>
  <si>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</si>
  <si>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</si>
  <si>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</si>
  <si>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</si>
  <si>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</si>
  <si>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</si>
  <si>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</si>
  <si>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</si>
  <si>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</si>
  <si>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</si>
  <si>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</si>
  <si>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</si>
  <si>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</si>
  <si>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</si>
  <si>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</si>
  <si>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</si>
  <si>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</si>
  <si>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</si>
  <si>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</si>
  <si>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</si>
  <si>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</si>
  <si>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</si>
  <si>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</si>
  <si>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</si>
  <si>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</si>
  <si>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</si>
  <si>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</si>
  <si>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</si>
  <si>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</si>
  <si>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</si>
  <si>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</si>
  <si>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</si>
  <si>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</si>
  <si>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</si>
  <si>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</si>
  <si>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</si>
  <si>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</si>
  <si>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</si>
  <si>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</si>
  <si>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</si>
  <si>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</si>
  <si>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</si>
  <si>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</si>
  <si>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</si>
  <si>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</si>
  <si>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</si>
  <si>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</si>
  <si>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</si>
  <si>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</si>
  <si>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</si>
  <si>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</si>
  <si>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</si>
  <si>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</si>
  <si>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</si>
  <si>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</si>
  <si>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</si>
  <si>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</si>
  <si>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</si>
  <si>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</si>
  <si>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</si>
  <si>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</si>
  <si>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</si>
  <si>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</si>
  <si>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</si>
  <si>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</si>
  <si>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</si>
  <si>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</si>
  <si>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</si>
  <si>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</si>
  <si>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</si>
  <si>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</si>
  <si>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</si>
  <si>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</si>
  <si>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</si>
  <si>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</si>
  <si>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</si>
  <si>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</si>
  <si>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</si>
  <si>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</si>
  <si>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</si>
  <si>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</si>
  <si>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</si>
  <si>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</si>
  <si>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</si>
  <si>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</si>
  <si>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</si>
  <si>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</si>
  <si>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</si>
  <si>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</si>
  <si>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</si>
  <si>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</si>
  <si>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</si>
  <si>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</si>
  <si>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</si>
  <si>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</si>
  <si>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</si>
  <si>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</si>
  <si>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</si>
  <si>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</si>
  <si>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</si>
  <si>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</si>
  <si>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</si>
  <si>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</si>
  <si>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</si>
  <si>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</si>
  <si>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</si>
  <si>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</si>
  <si>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</si>
  <si>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</si>
  <si>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</si>
  <si>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</si>
  <si>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</si>
  <si>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</si>
  <si>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</si>
  <si>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</si>
  <si>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</si>
  <si>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</si>
  <si>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</si>
  <si>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</si>
  <si>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</si>
  <si>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</si>
  <si>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</si>
  <si>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</si>
  <si>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</si>
  <si>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</si>
  <si>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</si>
  <si>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</si>
  <si>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</si>
  <si>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</si>
  <si>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</si>
  <si>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</si>
  <si>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</si>
  <si>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</si>
  <si>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</si>
  <si>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</si>
  <si>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</si>
  <si>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</si>
  <si>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</si>
  <si>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</si>
  <si>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</si>
  <si>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</si>
  <si>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</si>
  <si>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</si>
  <si>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</si>
  <si>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</si>
  <si>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</si>
  <si>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</si>
  <si>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</si>
  <si>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</si>
  <si>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</si>
  <si>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</si>
  <si>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</si>
  <si>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</si>
  <si>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</si>
  <si>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</si>
  <si>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</si>
  <si>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</si>
  <si>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</si>
  <si>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</si>
  <si>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</si>
  <si>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</si>
  <si>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</si>
  <si>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</si>
  <si>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</si>
  <si>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</si>
  <si>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</si>
  <si>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</si>
  <si>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</si>
  <si>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</si>
  <si>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</si>
  <si>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</si>
  <si>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</si>
  <si>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</si>
  <si>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</si>
  <si>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</si>
  <si>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</si>
  <si>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</si>
  <si>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</si>
  <si>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</si>
  <si>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</si>
  <si>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</si>
  <si>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</si>
  <si>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</si>
  <si>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</si>
  <si>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</si>
  <si>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</si>
  <si>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</si>
  <si>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</si>
  <si>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</si>
  <si>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</si>
  <si>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</si>
  <si>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</si>
  <si>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</si>
  <si>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</si>
  <si>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</si>
  <si>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</si>
  <si>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</si>
  <si>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</si>
  <si>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</si>
  <si>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</si>
  <si>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</si>
  <si>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</si>
  <si>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</si>
  <si>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</si>
  <si>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</si>
  <si>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</si>
  <si>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</si>
  <si>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</si>
  <si>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</si>
  <si>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</si>
  <si>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</si>
  <si>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</si>
  <si>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</si>
  <si>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</si>
  <si>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</si>
  <si>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</si>
  <si>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</si>
  <si>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</si>
  <si>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</si>
  <si>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</si>
  <si>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</si>
  <si>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</si>
  <si>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</si>
  <si>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</si>
  <si>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</si>
  <si>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</si>
  <si>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</si>
  <si>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</si>
  <si>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</si>
  <si>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</si>
  <si>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</si>
  <si>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</si>
  <si>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</si>
  <si>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</si>
  <si>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</si>
  <si>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</si>
  <si>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</si>
  <si>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</si>
  <si>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</si>
  <si>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</si>
  <si>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</si>
  <si>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</si>
  <si>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</si>
  <si>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</si>
  <si>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</si>
  <si>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</si>
  <si>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</si>
  <si>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</si>
  <si>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</si>
  <si>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</si>
  <si>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</si>
  <si>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</si>
  <si>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</si>
  <si>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</si>
  <si>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</si>
  <si>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</si>
  <si>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</si>
  <si>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</si>
  <si>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</si>
  <si>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</si>
  <si>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</si>
  <si>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</si>
  <si>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</si>
  <si>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</si>
  <si>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</si>
  <si>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</si>
  <si>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</si>
  <si>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</si>
  <si>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</si>
  <si>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</si>
  <si>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</si>
  <si>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</si>
  <si>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</si>
  <si>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</si>
  <si>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</si>
  <si>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</si>
  <si>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</si>
  <si>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</si>
  <si>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</si>
  <si>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</si>
  <si>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</si>
  <si>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</si>
  <si>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</si>
  <si>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</si>
  <si>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</si>
  <si>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</si>
  <si>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</si>
  <si>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</si>
  <si>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</si>
  <si>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</si>
  <si>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</si>
  <si>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</si>
  <si>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</si>
  <si>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</si>
  <si>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</si>
  <si>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</si>
  <si>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</si>
  <si>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</si>
  <si>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</si>
  <si>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</si>
  <si>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</si>
  <si>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</si>
  <si>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</si>
  <si>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</si>
  <si>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</si>
  <si>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</si>
  <si>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</si>
  <si>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</si>
  <si>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</si>
  <si>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</si>
  <si>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</si>
  <si>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</si>
  <si>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</si>
  <si>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</si>
  <si>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</si>
  <si>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</si>
  <si>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</si>
  <si>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</si>
  <si>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</si>
  <si>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</si>
  <si>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</si>
  <si>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</si>
  <si>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</si>
  <si>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</si>
  <si>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</si>
  <si>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</si>
  <si>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</si>
  <si>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</si>
  <si>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</si>
  <si>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</si>
  <si>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</si>
  <si>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</si>
  <si>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</si>
  <si>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</si>
  <si>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</si>
  <si>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</si>
  <si>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</si>
  <si>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</si>
  <si>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</si>
  <si>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</si>
  <si>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</si>
  <si>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</si>
  <si>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</si>
  <si>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</si>
  <si>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</si>
  <si>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</si>
  <si>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</si>
  <si>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</si>
  <si>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</si>
  <si>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</si>
  <si>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</si>
  <si>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</si>
  <si>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</si>
  <si>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</si>
  <si>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</si>
  <si>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</si>
  <si>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</si>
  <si>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</si>
  <si>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</si>
  <si>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</si>
  <si>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</si>
  <si>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</si>
  <si>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</si>
  <si>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</si>
  <si>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</si>
  <si>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</si>
  <si>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</si>
  <si>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</si>
  <si>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</si>
  <si>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</si>
  <si>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</si>
  <si>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</si>
  <si>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</si>
  <si>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</si>
  <si>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</si>
  <si>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</si>
  <si>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</si>
  <si>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</si>
  <si>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</si>
  <si>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</si>
  <si>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</si>
  <si>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</si>
  <si>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</si>
  <si>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</si>
  <si>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</si>
  <si>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</si>
  <si>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</si>
  <si>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</si>
  <si>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</si>
  <si>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</si>
  <si>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</si>
  <si>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</si>
  <si>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</si>
  <si>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</si>
  <si>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</si>
  <si>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</si>
  <si>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</si>
  <si>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</si>
  <si>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</si>
  <si>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</si>
  <si>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</si>
  <si>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</si>
  <si>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</si>
  <si>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</si>
  <si>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</si>
  <si>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</si>
  <si>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</si>
  <si>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</si>
  <si>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</si>
  <si>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</si>
  <si>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</si>
  <si>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</si>
  <si>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</si>
  <si>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</si>
  <si>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</si>
  <si>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</si>
  <si>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</si>
  <si>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</si>
  <si>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</si>
  <si>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</si>
  <si>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</si>
  <si>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</si>
  <si>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</si>
  <si>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</si>
  <si>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</si>
  <si>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</si>
  <si>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</si>
  <si>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</si>
  <si>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</si>
  <si>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</si>
  <si>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</si>
  <si>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</si>
  <si>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</si>
  <si>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</si>
  <si>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</si>
  <si>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</si>
  <si>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</si>
  <si>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</si>
  <si>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</si>
  <si>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</si>
  <si>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</si>
  <si>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</si>
  <si>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</si>
  <si>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</si>
  <si>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</si>
  <si>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</si>
  <si>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</si>
  <si>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</si>
  <si>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</si>
  <si>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</si>
  <si>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</si>
  <si>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</si>
  <si>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</si>
  <si>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</si>
  <si>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</si>
  <si>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</si>
  <si>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</si>
  <si>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</si>
  <si>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</si>
  <si>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</si>
  <si>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</si>
  <si>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</si>
  <si>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</si>
  <si>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</si>
  <si>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</si>
  <si>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</si>
  <si>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</si>
  <si>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</si>
  <si>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</si>
  <si>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</si>
  <si>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</si>
  <si>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</si>
  <si>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</si>
  <si>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</si>
  <si>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</si>
  <si>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</si>
  <si>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</si>
  <si>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</si>
  <si>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</si>
  <si>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</si>
  <si>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</si>
  <si>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</si>
  <si>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</si>
  <si>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</si>
  <si>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</si>
  <si>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</si>
  <si>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</si>
  <si>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</si>
  <si>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</si>
  <si>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</si>
  <si>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</si>
  <si>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</si>
  <si>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</si>
  <si>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</si>
  <si>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</si>
  <si>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</si>
  <si>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</si>
  <si>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</si>
  <si>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</si>
  <si>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</si>
  <si>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</si>
  <si>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</si>
  <si>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</si>
  <si>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</si>
  <si>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</si>
  <si>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</si>
  <si>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</si>
  <si>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</si>
  <si>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</si>
  <si>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</si>
  <si>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</si>
  <si>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</si>
  <si>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</si>
  <si>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</si>
  <si>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</si>
  <si>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</si>
  <si>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</si>
  <si>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</si>
  <si>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</si>
  <si>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</si>
  <si>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</si>
  <si>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</si>
  <si>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</si>
  <si>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</si>
  <si>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</si>
  <si>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</si>
  <si>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</si>
  <si>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</si>
  <si>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</si>
  <si>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</si>
  <si>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</si>
  <si>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</si>
  <si>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</si>
  <si>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</si>
  <si>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</si>
  <si>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</si>
  <si>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</si>
  <si>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</si>
  <si>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</si>
  <si>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</si>
  <si>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</si>
  <si>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</si>
  <si>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</si>
  <si>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</si>
  <si>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</si>
  <si>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</si>
  <si>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</si>
  <si>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</si>
  <si>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</si>
  <si>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</si>
  <si>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</si>
  <si>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</si>
  <si>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</si>
  <si>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</si>
  <si>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</si>
  <si>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</si>
  <si>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</si>
  <si>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</si>
  <si>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</si>
  <si>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</si>
  <si>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</si>
  <si>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</si>
  <si>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</si>
  <si>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</si>
  <si>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</si>
  <si>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</si>
  <si>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</si>
  <si>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</si>
  <si>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</si>
  <si>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</si>
  <si>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</si>
  <si>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</si>
  <si>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</si>
  <si>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</si>
  <si>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</si>
  <si>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</si>
  <si>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</si>
  <si>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</si>
  <si>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</si>
  <si>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</si>
  <si>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</si>
  <si>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</si>
  <si>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</si>
  <si>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</si>
  <si>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</si>
  <si>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</si>
  <si>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</si>
  <si>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</si>
  <si>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</si>
  <si>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</si>
  <si>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</si>
  <si>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</si>
  <si>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</si>
  <si>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</si>
  <si>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</si>
  <si>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</si>
  <si>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</si>
  <si>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</si>
  <si>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</si>
  <si>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</si>
  <si>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</si>
  <si>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</si>
  <si>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</si>
  <si>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</si>
  <si>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</si>
  <si>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</si>
  <si>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</si>
  <si>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</si>
  <si>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</si>
  <si>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</si>
  <si>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</si>
  <si>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</si>
  <si>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</si>
  <si>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</si>
  <si>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</si>
  <si>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</si>
  <si>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</si>
  <si>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</si>
  <si>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</si>
  <si>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</si>
  <si>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</si>
  <si>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</si>
  <si>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</si>
  <si>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</si>
  <si>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</si>
  <si>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</si>
  <si>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</si>
  <si>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</si>
  <si>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</si>
  <si>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</si>
  <si>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</si>
  <si>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</si>
  <si>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</si>
  <si>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</si>
  <si>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</si>
  <si>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</si>
  <si>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</si>
  <si>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</si>
  <si>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</si>
  <si>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</si>
  <si>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</si>
  <si>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</si>
  <si>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</si>
  <si>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</si>
  <si>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</si>
  <si>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</si>
  <si>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</si>
  <si>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</si>
  <si>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</si>
  <si>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</si>
  <si>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</si>
  <si>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</si>
  <si>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</si>
  <si>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</si>
  <si>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</si>
  <si>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</si>
  <si>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</si>
  <si>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</si>
  <si>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</si>
  <si>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</si>
  <si>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</si>
  <si>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</si>
  <si>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</si>
  <si>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</si>
  <si>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</si>
  <si>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</si>
  <si>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</si>
  <si>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</si>
  <si>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</si>
  <si>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</si>
  <si>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</si>
  <si>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</si>
  <si>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</si>
  <si>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</si>
  <si>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</si>
  <si>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</si>
  <si>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</si>
  <si>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</si>
  <si>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</si>
  <si>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</si>
  <si>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</si>
  <si>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</si>
  <si>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</si>
  <si>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</si>
  <si>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</si>
  <si>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</si>
  <si>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</si>
  <si>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</si>
  <si>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</si>
  <si>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</si>
  <si>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</si>
  <si>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</si>
  <si>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</si>
  <si>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</si>
  <si>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</si>
  <si>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</si>
  <si>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</si>
  <si>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</si>
  <si>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</si>
  <si>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</si>
  <si>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</si>
  <si>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</si>
  <si>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</si>
  <si>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</si>
  <si>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</si>
  <si>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</si>
  <si>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</si>
  <si>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</si>
  <si>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</si>
  <si>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</si>
  <si>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</si>
  <si>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</si>
  <si>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</si>
  <si>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</si>
  <si>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</si>
  <si>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</si>
  <si>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</si>
  <si>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</si>
  <si>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</si>
  <si>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</si>
  <si>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</si>
  <si>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</si>
  <si>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</si>
  <si>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</si>
  <si>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</si>
  <si>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</si>
  <si>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</si>
  <si>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</si>
  <si>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</si>
  <si>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</si>
  <si>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</si>
  <si>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</si>
  <si>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</si>
  <si>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</si>
  <si>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</si>
  <si>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</si>
  <si>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</si>
  <si>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</si>
  <si>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</si>
  <si>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</si>
  <si>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</si>
  <si>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</si>
  <si>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</si>
  <si>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</si>
  <si>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</si>
  <si>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</si>
  <si>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</si>
  <si>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</si>
  <si>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</si>
  <si>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</si>
  <si>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</si>
  <si>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</si>
  <si>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</si>
  <si>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</si>
  <si>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</si>
  <si>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</si>
  <si>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</si>
  <si>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</si>
  <si>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</si>
  <si>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</si>
  <si>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</si>
  <si>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</si>
  <si>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</si>
  <si>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</si>
  <si>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</si>
  <si>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</si>
  <si>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</si>
  <si>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</si>
  <si>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</si>
  <si>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</si>
  <si>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</si>
  <si>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</si>
  <si>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</si>
  <si>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</si>
  <si>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</si>
  <si>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</si>
  <si>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</si>
  <si>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</si>
  <si>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</si>
  <si>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</si>
  <si>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</si>
  <si>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</si>
  <si>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</si>
  <si>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</si>
  <si>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</si>
  <si>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</si>
  <si>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</si>
  <si>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</si>
  <si>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</si>
  <si>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</si>
  <si>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</si>
  <si>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</si>
  <si>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</si>
  <si>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</si>
  <si>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</si>
  <si>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</si>
  <si>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</si>
  <si>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</si>
  <si>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</si>
  <si>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</si>
  <si>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</si>
  <si>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</si>
  <si>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</si>
  <si>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</si>
  <si>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</si>
  <si>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</si>
  <si>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</si>
  <si>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</si>
  <si>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</si>
  <si>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</si>
  <si>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</si>
  <si>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</si>
  <si>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</si>
  <si>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</si>
  <si>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</si>
  <si>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</si>
  <si>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</si>
  <si>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</si>
  <si>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</si>
  <si>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</si>
  <si>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</si>
  <si>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</si>
  <si>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</si>
  <si>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</si>
  <si>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</si>
  <si>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</si>
  <si>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</si>
  <si>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</si>
  <si>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</si>
  <si>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</si>
  <si>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</si>
  <si>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</si>
  <si>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</si>
  <si>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</si>
  <si>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</si>
  <si>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</si>
  <si>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</si>
  <si>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</si>
  <si>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</si>
  <si>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</si>
  <si>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</si>
  <si>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</si>
  <si>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</si>
  <si>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</si>
  <si>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</si>
  <si>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</si>
  <si>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</si>
  <si>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</si>
  <si>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</si>
  <si>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</si>
  <si>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</si>
  <si>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</si>
  <si>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</si>
  <si>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</si>
  <si>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</si>
  <si>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</si>
  <si>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</si>
  <si>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</si>
  <si>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</si>
  <si>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</si>
  <si>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</si>
  <si>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</si>
  <si>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</si>
  <si>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</si>
  <si>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</si>
  <si>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</si>
  <si>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</si>
  <si>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</si>
  <si>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</si>
  <si>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</si>
  <si>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</si>
  <si>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</si>
  <si>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</si>
  <si>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</si>
  <si>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</si>
  <si>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</si>
  <si>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</si>
  <si>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</si>
  <si>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</si>
  <si>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</si>
  <si>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</si>
  <si>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</si>
  <si>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</si>
  <si>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</si>
  <si>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</si>
  <si>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</si>
  <si>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</si>
  <si>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</si>
  <si>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</si>
  <si>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</si>
  <si>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</si>
  <si>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</si>
  <si>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</si>
  <si>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</si>
  <si>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</si>
  <si>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</si>
  <si>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</si>
  <si>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</si>
  <si>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</si>
  <si>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</si>
  <si>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</si>
  <si>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</si>
  <si>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</si>
  <si>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</si>
  <si>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</si>
  <si>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</si>
  <si>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</si>
  <si>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</si>
  <si>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</si>
  <si>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</si>
  <si>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</si>
  <si>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</si>
  <si>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</si>
  <si>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</si>
  <si>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</si>
  <si>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</si>
  <si>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</si>
  <si>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</si>
  <si>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</si>
  <si>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</si>
  <si>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</si>
  <si>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</si>
  <si>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</si>
  <si>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</si>
  <si>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</si>
  <si>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</si>
  <si>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</si>
  <si>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</si>
  <si>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</si>
  <si>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</si>
  <si>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</si>
  <si>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</si>
  <si>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</si>
  <si>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</si>
  <si>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</si>
  <si>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</si>
  <si>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</si>
  <si>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</si>
  <si>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</si>
  <si>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</si>
  <si>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</si>
  <si>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</si>
  <si>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</si>
  <si>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</si>
  <si>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</si>
  <si>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</si>
  <si>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</si>
  <si>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</si>
  <si>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</si>
  <si>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</si>
  <si>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</si>
  <si>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</si>
  <si>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</si>
  <si>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</si>
  <si>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</si>
  <si>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</si>
  <si>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</si>
  <si>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</si>
  <si>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</si>
  <si>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</si>
  <si>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</si>
  <si>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</si>
  <si>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</si>
  <si>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</si>
  <si>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</si>
  <si>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</si>
  <si>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</si>
  <si>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</si>
  <si>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</si>
  <si>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</si>
  <si>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</si>
  <si>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</si>
  <si>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</si>
  <si>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</si>
  <si>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</si>
  <si>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</si>
  <si>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</si>
  <si>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</si>
  <si>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</si>
  <si>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</si>
  <si>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</si>
  <si>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</si>
  <si>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</si>
  <si>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</si>
  <si>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</si>
  <si>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</si>
  <si>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</si>
  <si>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</si>
  <si>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</si>
  <si>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</si>
  <si>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</si>
  <si>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</si>
  <si>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</si>
  <si>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</si>
  <si>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</si>
  <si>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</si>
  <si>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</si>
  <si>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</si>
  <si>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</si>
  <si>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</si>
  <si>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</si>
  <si>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</si>
  <si>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</si>
  <si>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</si>
  <si>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</si>
  <si>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</si>
  <si>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</si>
  <si>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</si>
  <si>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</si>
  <si>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</si>
  <si>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</si>
  <si>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</si>
  <si>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</si>
  <si>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</si>
  <si>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</si>
  <si>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</si>
  <si>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</si>
  <si>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</si>
  <si>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</si>
  <si>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</si>
  <si>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</si>
  <si>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</si>
  <si>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</si>
  <si>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</si>
  <si>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</si>
  <si>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</si>
  <si>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</si>
  <si>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</si>
  <si>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</si>
  <si>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</si>
  <si>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</si>
  <si>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</si>
  <si>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</si>
  <si>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</si>
  <si>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</si>
  <si>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</si>
  <si>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</si>
  <si>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</si>
  <si>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</si>
  <si>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</si>
  <si>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</si>
  <si>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</si>
  <si>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</si>
  <si>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</si>
  <si>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</si>
  <si>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</si>
  <si>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</si>
  <si>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</si>
  <si>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</si>
  <si>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</si>
  <si>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</si>
  <si>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</si>
  <si>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</si>
  <si>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</si>
  <si>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</si>
  <si>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</si>
  <si>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</si>
  <si>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</si>
  <si>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</si>
  <si>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</si>
  <si>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</si>
  <si>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</si>
  <si>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</si>
  <si>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</si>
  <si>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</si>
  <si>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</si>
  <si>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</si>
  <si>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</si>
  <si>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</si>
  <si>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</si>
  <si>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</si>
  <si>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</si>
  <si>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</si>
  <si>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</si>
  <si>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</si>
  <si>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</si>
  <si>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</si>
  <si>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</si>
  <si>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</si>
  <si>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</si>
  <si>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</si>
  <si>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</si>
  <si>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</si>
  <si>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</si>
  <si>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</si>
  <si>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</si>
  <si>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</si>
  <si>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</si>
  <si>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</si>
  <si>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</si>
  <si>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</si>
  <si>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</si>
  <si>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</si>
  <si>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</si>
  <si>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</si>
  <si>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</si>
  <si>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</si>
  <si>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</si>
  <si>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</si>
  <si>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</si>
  <si>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</si>
  <si>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</si>
  <si>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</si>
  <si>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</si>
  <si>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</si>
  <si>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</si>
  <si>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</si>
  <si>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</si>
  <si>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</si>
  <si>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</si>
  <si>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</si>
  <si>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</si>
  <si>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</si>
  <si>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</si>
  <si>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</si>
  <si>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</si>
  <si>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</si>
  <si>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</si>
  <si>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</si>
  <si>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</si>
  <si>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</si>
  <si>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</si>
  <si>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</si>
  <si>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</si>
  <si>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</si>
  <si>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</si>
  <si>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</si>
  <si>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</si>
  <si>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</si>
  <si>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</si>
  <si>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</si>
  <si>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</si>
  <si>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</si>
  <si>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</si>
  <si>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</si>
  <si>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</si>
  <si>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</si>
  <si>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</si>
  <si>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</si>
  <si>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</si>
  <si>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</si>
  <si>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</si>
  <si>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</si>
  <si>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</si>
  <si>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</si>
  <si>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</si>
  <si>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</si>
  <si>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</si>
  <si>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</si>
  <si>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</si>
  <si>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</si>
  <si>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</si>
  <si>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</si>
  <si>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</si>
  <si>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</si>
  <si>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</si>
  <si>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</si>
  <si>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</si>
  <si>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</si>
  <si>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</si>
  <si>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</si>
  <si>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</si>
  <si>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</si>
  <si>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</si>
  <si>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</si>
  <si>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</si>
  <si>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</si>
  <si>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</si>
  <si>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</si>
  <si>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</si>
  <si>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</si>
  <si>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</si>
  <si>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</si>
  <si>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</si>
  <si>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</si>
  <si>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</si>
  <si>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</si>
  <si>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</si>
  <si>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</si>
  <si>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</si>
  <si>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</si>
  <si>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</si>
  <si>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</si>
  <si>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</si>
  <si>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</si>
  <si>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</si>
  <si>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</si>
  <si>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</si>
  <si>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</si>
  <si>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</si>
  <si>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</si>
  <si>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</si>
  <si>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</si>
  <si>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</si>
  <si>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</si>
  <si>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</si>
  <si>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</si>
  <si>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</si>
  <si>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</si>
  <si>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</si>
  <si>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</si>
  <si>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</si>
  <si>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</si>
  <si>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</si>
  <si>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</si>
  <si>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</si>
  <si>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</si>
  <si>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</si>
  <si>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</si>
  <si>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</si>
  <si>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</si>
  <si>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</si>
  <si>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</si>
  <si>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</si>
  <si>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</si>
  <si>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</si>
  <si>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</si>
  <si>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</si>
  <si>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</si>
  <si>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</si>
  <si>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</si>
  <si>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</si>
  <si>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</si>
  <si>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</si>
  <si>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</si>
  <si>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</si>
  <si>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</si>
  <si>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</si>
  <si>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</si>
  <si>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</si>
  <si>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</si>
  <si>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</si>
  <si>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</si>
  <si>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</si>
  <si>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</si>
  <si>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</si>
  <si>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</si>
  <si>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</si>
  <si>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</si>
  <si>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</si>
  <si>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</si>
  <si>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</si>
  <si>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</si>
  <si>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</si>
  <si>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</si>
  <si>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</si>
  <si>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</si>
  <si>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</si>
  <si>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</si>
  <si>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</si>
  <si>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</si>
  <si>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</si>
  <si>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</si>
  <si>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</si>
  <si>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</si>
  <si>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</si>
  <si>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</si>
  <si>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</si>
  <si>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</si>
  <si>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</si>
  <si>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</si>
  <si>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</si>
  <si>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</si>
  <si>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</si>
  <si>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</si>
  <si>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</si>
  <si>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</si>
  <si>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</si>
  <si>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</si>
  <si>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</si>
  <si>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</si>
  <si>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</si>
  <si>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</si>
  <si>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</si>
  <si>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</si>
  <si>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</si>
  <si>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</si>
  <si>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</si>
  <si>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</si>
  <si>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</si>
  <si>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</si>
  <si>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</si>
  <si>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</si>
  <si>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</si>
  <si>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</si>
  <si>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</si>
  <si>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</si>
  <si>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</si>
  <si>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</si>
  <si>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</si>
  <si>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</si>
  <si>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</si>
  <si>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</si>
  <si>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</si>
  <si>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</si>
  <si>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</si>
  <si>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</si>
  <si>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</si>
  <si>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</si>
  <si>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</si>
  <si>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</si>
  <si>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</si>
  <si>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</si>
  <si>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</si>
  <si>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</si>
  <si>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</si>
  <si>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</si>
  <si>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</si>
  <si>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</si>
  <si>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</si>
  <si>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</si>
  <si>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</si>
  <si>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</si>
  <si>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</si>
  <si>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</si>
  <si>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</si>
  <si>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</si>
  <si>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</si>
  <si>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</si>
  <si>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</si>
  <si>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</si>
  <si>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</si>
  <si>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</si>
  <si>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</si>
  <si>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</si>
  <si>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</si>
  <si>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</si>
  <si>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</si>
  <si>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</si>
  <si>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</si>
  <si>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</si>
  <si>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</si>
  <si>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</si>
  <si>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</si>
  <si>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</si>
  <si>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</si>
  <si>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</si>
  <si>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</si>
  <si>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</si>
  <si>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</si>
  <si>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</si>
  <si>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</si>
  <si>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</si>
  <si>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</si>
  <si>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</si>
  <si>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</si>
  <si>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</si>
  <si>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</si>
  <si>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</si>
  <si>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</si>
  <si>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</si>
  <si>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</si>
  <si>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</si>
  <si>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</si>
  <si>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</si>
  <si>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</si>
  <si>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</si>
  <si>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</si>
  <si>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</si>
  <si>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</si>
  <si>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</si>
  <si>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</si>
  <si>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</si>
  <si>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</si>
  <si>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</si>
  <si>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</si>
  <si>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</si>
  <si>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</si>
  <si>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</si>
  <si>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</si>
  <si>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</si>
  <si>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</si>
  <si>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</si>
  <si>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</si>
  <si>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</si>
  <si>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</si>
  <si>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</si>
  <si>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</si>
  <si>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</si>
  <si>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</si>
  <si>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</si>
  <si>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</si>
  <si>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</si>
  <si>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</si>
  <si>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</si>
  <si>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</si>
  <si>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</si>
  <si>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</si>
  <si>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</si>
  <si>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</si>
  <si>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</si>
  <si>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</si>
  <si>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</si>
  <si>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</si>
  <si>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</si>
  <si>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</si>
  <si>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</si>
  <si>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</si>
  <si>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</si>
  <si>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</si>
  <si>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</si>
  <si>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</si>
  <si>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</si>
  <si>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</si>
  <si>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</si>
  <si>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</si>
  <si>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</si>
  <si>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</si>
  <si>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</si>
  <si>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</si>
  <si>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</si>
  <si>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</si>
  <si>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</si>
  <si>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</si>
  <si>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</si>
  <si>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</si>
  <si>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</si>
  <si>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</si>
  <si>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</si>
  <si>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</si>
  <si>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</si>
  <si>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</si>
  <si>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</si>
  <si>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</si>
  <si>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</si>
  <si>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</si>
  <si>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</si>
  <si>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</si>
  <si>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</si>
  <si>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</si>
  <si>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</si>
  <si>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</si>
  <si>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</si>
  <si>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</si>
  <si>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</si>
  <si>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</si>
  <si>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</si>
  <si>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</si>
  <si>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</si>
  <si>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</si>
  <si>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</si>
  <si>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</si>
  <si>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</si>
  <si>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</si>
  <si>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</si>
  <si>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</si>
  <si>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</si>
  <si>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</si>
  <si>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</si>
  <si>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</si>
  <si>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</si>
  <si>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</si>
  <si>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</si>
  <si>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</si>
  <si>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</si>
  <si>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</si>
  <si>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</si>
  <si>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</si>
  <si>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</si>
  <si>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</si>
  <si>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</si>
  <si>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</si>
  <si>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</si>
  <si>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</si>
  <si>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</si>
  <si>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</si>
  <si>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</si>
  <si>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</si>
  <si>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</si>
  <si>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</si>
  <si>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</si>
  <si>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</si>
  <si>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</si>
  <si>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</si>
  <si>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</si>
  <si>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</si>
  <si>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</si>
  <si>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</si>
  <si>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</si>
  <si>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</si>
  <si>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</si>
  <si>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</si>
  <si>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</si>
  <si>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</si>
  <si>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</si>
  <si>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</si>
  <si>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</si>
  <si>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</si>
  <si>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</si>
  <si>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</si>
  <si>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</si>
  <si>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</si>
  <si>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</si>
  <si>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</si>
  <si>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</si>
  <si>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</si>
  <si>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</si>
  <si>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</si>
  <si>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</si>
  <si>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</si>
  <si>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</si>
  <si>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</si>
  <si>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</si>
  <si>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</si>
  <si>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</si>
  <si>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</si>
  <si>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</si>
  <si>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</si>
  <si>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</si>
  <si>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</si>
  <si>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</si>
  <si>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</si>
  <si>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</si>
  <si>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</si>
  <si>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</si>
  <si>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</si>
  <si>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</si>
  <si>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</si>
  <si>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</si>
  <si>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</si>
  <si>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</si>
  <si>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</si>
  <si>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</si>
  <si>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</si>
  <si>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</si>
  <si>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</si>
  <si>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</si>
  <si>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</si>
  <si>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</si>
  <si>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</si>
  <si>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</si>
  <si>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</si>
  <si>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</si>
  <si>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</si>
  <si>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</si>
  <si>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</si>
  <si>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</si>
  <si>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</si>
  <si>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</si>
  <si>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</si>
  <si>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</si>
  <si>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</si>
  <si>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</si>
  <si>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</si>
  <si>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</si>
  <si>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</si>
  <si>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</si>
  <si>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</si>
  <si>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</si>
  <si>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</si>
  <si>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</si>
  <si>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</si>
  <si>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</si>
  <si>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</si>
  <si>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</si>
  <si>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</si>
  <si>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</si>
  <si>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</si>
  <si>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</si>
  <si>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</si>
  <si>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</si>
  <si>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</si>
  <si>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</si>
  <si>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</si>
  <si>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</si>
  <si>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</si>
  <si>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</si>
  <si>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</si>
  <si>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</si>
  <si>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</si>
  <si>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</si>
  <si>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</si>
  <si>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</si>
  <si>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</si>
  <si>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</si>
  <si>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</si>
  <si>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</si>
  <si>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</si>
  <si>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</si>
  <si>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</si>
  <si>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</si>
  <si>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</si>
  <si>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</si>
  <si>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</si>
  <si>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</si>
  <si>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</si>
  <si>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</si>
  <si>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</si>
  <si>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</si>
  <si>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</si>
  <si>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</si>
  <si>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</si>
  <si>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</si>
  <si>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</si>
  <si>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</si>
  <si>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</si>
  <si>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</si>
  <si>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</si>
  <si>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</si>
  <si>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</si>
  <si>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</si>
  <si>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</si>
  <si>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</si>
  <si>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</si>
  <si>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</si>
  <si>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</si>
  <si>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</si>
  <si>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</si>
  <si>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</si>
  <si>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</si>
  <si>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</si>
  <si>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</si>
  <si>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</si>
  <si>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</si>
  <si>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</si>
  <si>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</si>
  <si>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</si>
  <si>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</si>
  <si>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</si>
  <si>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</si>
  <si>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</si>
  <si>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</si>
  <si>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</si>
  <si>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</si>
  <si>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</si>
  <si>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</si>
  <si>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</si>
  <si>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</si>
  <si>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</si>
  <si>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</si>
  <si>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</si>
  <si>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</si>
  <si>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</si>
  <si>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</si>
  <si>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</si>
  <si>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</si>
  <si>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</si>
  <si>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</si>
  <si>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</si>
  <si>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</si>
  <si>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</si>
  <si>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</si>
  <si>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</si>
  <si>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</si>
  <si>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</si>
  <si>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</si>
  <si>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</si>
  <si>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</si>
  <si>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</si>
  <si>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</si>
  <si>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</si>
  <si>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</si>
  <si>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</si>
  <si>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</si>
  <si>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</si>
  <si>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</si>
  <si>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</si>
  <si>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</si>
  <si>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</si>
  <si>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</si>
  <si>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</si>
  <si>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</si>
  <si>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</si>
  <si>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</si>
  <si>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</si>
  <si>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</si>
  <si>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</si>
  <si>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</si>
  <si>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</si>
  <si>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</si>
  <si>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</si>
  <si>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</si>
  <si>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</si>
  <si>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</si>
  <si>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</si>
  <si>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</si>
  <si>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</si>
  <si>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</si>
  <si>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</si>
  <si>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</si>
  <si>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</si>
  <si>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</si>
  <si>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</si>
  <si>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</si>
  <si>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</si>
  <si>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</si>
  <si>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</si>
  <si>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</si>
  <si>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</si>
  <si>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</si>
  <si>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</si>
  <si>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</si>
  <si>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</si>
  <si>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</si>
  <si>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</si>
  <si>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</si>
  <si>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</si>
  <si>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</si>
  <si>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</si>
  <si>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</si>
  <si>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</si>
  <si>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</si>
  <si>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</si>
  <si>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</si>
  <si>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</si>
  <si>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</si>
  <si>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</si>
  <si>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</si>
  <si>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</si>
  <si>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</si>
  <si>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</si>
  <si>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</si>
  <si>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</si>
  <si>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</si>
  <si>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</si>
  <si>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</si>
  <si>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</si>
  <si>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</si>
  <si>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</si>
  <si>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</si>
  <si>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</si>
  <si>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</si>
  <si>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</si>
  <si>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</si>
  <si>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</si>
  <si>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</si>
  <si>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</si>
  <si>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</si>
  <si>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</si>
  <si>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</si>
  <si>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</si>
  <si>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</si>
  <si>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</si>
  <si>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</si>
  <si>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</si>
  <si>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</si>
  <si>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</si>
  <si>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</si>
  <si>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</si>
  <si>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</si>
  <si>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</si>
  <si>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</si>
  <si>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</si>
  <si>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</si>
  <si>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</si>
  <si>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</si>
  <si>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</si>
  <si>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</si>
  <si>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</si>
  <si>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</si>
  <si>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</si>
  <si>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</si>
  <si>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</si>
  <si>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</si>
  <si>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</si>
  <si>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</si>
  <si>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</si>
  <si>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</si>
  <si>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</si>
  <si>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</si>
  <si>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</si>
  <si>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</si>
  <si>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</si>
  <si>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</si>
  <si>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</si>
  <si>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</si>
  <si>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</si>
  <si>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</si>
  <si>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</si>
  <si>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</si>
  <si>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</si>
  <si>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</si>
  <si>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</si>
  <si>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</si>
  <si>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</si>
  <si>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</si>
  <si>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</si>
  <si>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</si>
  <si>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</si>
  <si>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</si>
  <si>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</si>
  <si>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</si>
  <si>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</si>
  <si>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</si>
  <si>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</si>
  <si>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</si>
  <si>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</si>
  <si>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</si>
  <si>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</si>
  <si>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</si>
  <si>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</si>
  <si>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</si>
  <si>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</si>
  <si>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</si>
  <si>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</si>
  <si>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</si>
  <si>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</si>
  <si>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</si>
  <si>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</si>
  <si>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</si>
  <si>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</si>
  <si>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</si>
  <si>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</si>
  <si>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</si>
  <si>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</si>
  <si>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</si>
  <si>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</si>
  <si>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</si>
  <si>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</si>
  <si>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</si>
  <si>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</si>
  <si>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</si>
  <si>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</si>
  <si>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</si>
  <si>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</si>
  <si>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</si>
  <si>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</si>
  <si>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</si>
  <si>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</si>
  <si>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</si>
  <si>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</si>
  <si>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</si>
  <si>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</si>
  <si>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</si>
  <si>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</si>
  <si>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</si>
  <si>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</si>
  <si>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</si>
  <si>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</si>
  <si>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</si>
  <si>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</si>
  <si>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</si>
  <si>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</si>
  <si>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</si>
  <si>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</si>
  <si>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</si>
  <si>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</si>
  <si>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</si>
  <si>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</si>
  <si>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</si>
  <si>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</si>
  <si>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</si>
  <si>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</si>
  <si>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</si>
  <si>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</si>
  <si>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</si>
  <si>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</si>
  <si>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</si>
  <si>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</si>
  <si>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</si>
  <si>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</si>
  <si>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</si>
  <si>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</si>
  <si>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</si>
  <si>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</si>
  <si>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</si>
  <si>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</si>
  <si>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</si>
  <si>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</si>
  <si>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</si>
  <si>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</si>
  <si>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</si>
  <si>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</si>
  <si>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</si>
  <si>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</si>
  <si>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</si>
  <si>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</si>
  <si>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</si>
  <si>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</si>
  <si>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</si>
  <si>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</si>
  <si>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</si>
  <si>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</si>
  <si>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</si>
  <si>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</si>
  <si>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</si>
  <si>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</si>
  <si>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</si>
  <si>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</si>
  <si>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</si>
  <si>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</si>
  <si>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</si>
  <si>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</si>
  <si>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</si>
  <si>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</si>
  <si>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</si>
  <si>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</si>
  <si>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</si>
  <si>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</si>
  <si>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</si>
  <si>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</si>
  <si>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</si>
  <si>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</si>
  <si>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</si>
  <si>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</si>
  <si>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</si>
  <si>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</si>
  <si>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</si>
  <si>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</si>
  <si>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</si>
  <si>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</si>
  <si>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</si>
  <si>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</si>
  <si>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</si>
  <si>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</si>
  <si>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</si>
  <si>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</si>
  <si>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</si>
  <si>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</si>
  <si>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</si>
  <si>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</si>
  <si>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</si>
  <si>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</si>
  <si>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</si>
  <si>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</si>
  <si>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</si>
  <si>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</si>
  <si>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</si>
  <si>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</si>
  <si>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</si>
  <si>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</si>
  <si>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</si>
  <si>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</si>
  <si>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</si>
  <si>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</si>
  <si>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</si>
  <si>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</si>
  <si>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</si>
  <si>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</si>
  <si>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</si>
  <si>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</si>
  <si>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</si>
  <si>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</si>
  <si>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</si>
  <si>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</si>
  <si>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</si>
  <si>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</si>
  <si>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</si>
  <si>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</si>
  <si>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</si>
  <si>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</si>
  <si>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</si>
  <si>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</si>
  <si>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</si>
  <si>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</si>
  <si>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</si>
  <si>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</si>
  <si>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</si>
  <si>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</si>
  <si>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</si>
  <si>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</si>
  <si>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</si>
  <si>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</si>
  <si>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</si>
  <si>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</si>
  <si>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</si>
  <si>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</si>
  <si>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</si>
  <si>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</si>
  <si>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</si>
  <si>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</si>
  <si>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</si>
  <si>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</si>
  <si>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</si>
  <si>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</si>
  <si>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</si>
  <si>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</si>
  <si>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</si>
  <si>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</si>
  <si>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</si>
  <si>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</si>
  <si>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</si>
  <si>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</si>
  <si>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</si>
  <si>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</si>
  <si>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</si>
  <si>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</si>
  <si>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</si>
  <si>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</si>
  <si>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</si>
  <si>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</si>
  <si>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</si>
  <si>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</si>
  <si>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</si>
  <si>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</si>
  <si>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</si>
  <si>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</si>
  <si>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</si>
  <si>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</si>
  <si>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</si>
  <si>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</si>
  <si>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</si>
  <si>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</si>
  <si>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</si>
  <si>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</si>
  <si>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</si>
  <si>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</si>
  <si>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</si>
  <si>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</si>
  <si>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</si>
  <si>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</si>
  <si>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</si>
  <si>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</si>
  <si>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</si>
  <si>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</si>
  <si>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</si>
  <si>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</si>
  <si>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</si>
  <si>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</si>
  <si>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</si>
  <si>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</si>
  <si>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</si>
  <si>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</si>
  <si>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</si>
  <si>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</si>
  <si>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</si>
  <si>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</si>
  <si>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</si>
  <si>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</si>
  <si>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</si>
  <si>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</si>
  <si>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</si>
  <si>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</si>
  <si>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</si>
  <si>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</si>
  <si>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</si>
  <si>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</si>
  <si>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</si>
  <si>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</si>
  <si>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</si>
  <si>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</si>
  <si>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</si>
  <si>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</si>
  <si>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</si>
  <si>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</si>
  <si>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</si>
  <si>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</si>
  <si>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</si>
  <si>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</si>
  <si>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</si>
  <si>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</si>
  <si>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</si>
  <si>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</si>
  <si>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</si>
  <si>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</si>
  <si>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</si>
  <si>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</si>
  <si>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</si>
  <si>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</si>
  <si>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</si>
  <si>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</si>
  <si>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</si>
  <si>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</si>
  <si>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</si>
  <si>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</si>
  <si>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</si>
  <si>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</si>
  <si>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</si>
  <si>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</si>
  <si>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</si>
  <si>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</si>
  <si>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</si>
  <si>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</si>
  <si>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</si>
  <si>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</si>
  <si>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</si>
  <si>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</si>
  <si>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</si>
  <si>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</si>
  <si>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</si>
  <si>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</si>
  <si>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</si>
  <si>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</si>
  <si>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</si>
  <si>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</si>
  <si>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</si>
  <si>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</si>
  <si>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</si>
  <si>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</si>
  <si>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</si>
  <si>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</si>
  <si>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</si>
  <si>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</si>
  <si>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</si>
  <si>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</si>
  <si>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</si>
  <si>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</si>
  <si>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</si>
  <si>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</si>
  <si>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</si>
  <si>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</si>
  <si>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</si>
  <si>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</si>
  <si>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</si>
  <si>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</si>
  <si>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</si>
  <si>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</si>
  <si>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</si>
  <si>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</si>
  <si>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</si>
  <si>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</si>
  <si>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</si>
  <si>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</si>
  <si>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</si>
  <si>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</si>
  <si>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</si>
  <si>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</si>
  <si>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</si>
  <si>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</si>
  <si>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</si>
  <si>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</si>
  <si>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</si>
  <si>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</si>
  <si>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</si>
  <si>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</si>
  <si>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</si>
  <si>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</si>
  <si>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</si>
  <si>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</si>
  <si>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</si>
  <si>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</si>
  <si>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</si>
  <si>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</si>
  <si>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</si>
  <si>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</si>
  <si>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</si>
  <si>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</si>
  <si>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</si>
  <si>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</si>
  <si>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</si>
  <si>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</si>
  <si>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</si>
  <si>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</si>
  <si>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</si>
  <si>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</si>
  <si>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</si>
  <si>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</si>
  <si>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</si>
  <si>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</si>
  <si>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</si>
  <si>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</si>
  <si>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</si>
  <si>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</si>
  <si>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</si>
  <si>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</si>
  <si>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</si>
  <si>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</si>
  <si>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</si>
  <si>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</si>
  <si>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</si>
  <si>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</si>
  <si>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</si>
  <si>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</si>
  <si>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</si>
  <si>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</si>
  <si>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</si>
  <si>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</si>
  <si>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</si>
  <si>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</si>
  <si>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</si>
  <si>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</si>
  <si>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</si>
  <si>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</si>
  <si>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</si>
  <si>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</si>
  <si>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</si>
  <si>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</si>
  <si>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</si>
  <si>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</si>
  <si>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</si>
  <si>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</si>
  <si>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</si>
  <si>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</si>
  <si>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</si>
  <si>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</si>
  <si>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</si>
  <si>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</si>
  <si>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</si>
  <si>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</si>
  <si>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</si>
  <si>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</si>
  <si>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</si>
  <si>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</si>
  <si>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</si>
  <si>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</si>
  <si>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</si>
  <si>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</si>
  <si>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</si>
  <si>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</si>
  <si>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</si>
  <si>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</si>
  <si>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</si>
  <si>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</si>
  <si>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</si>
  <si>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</si>
  <si>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</si>
  <si>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</si>
  <si>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</si>
  <si>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</si>
  <si>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</si>
  <si>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</si>
  <si>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</si>
  <si>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</si>
  <si>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</si>
  <si>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</si>
  <si>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</si>
  <si>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</si>
  <si>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</si>
  <si>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</si>
  <si>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</si>
  <si>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</si>
  <si>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</si>
  <si>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</si>
  <si>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</si>
  <si>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</si>
  <si>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</si>
  <si>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</si>
  <si>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</si>
  <si>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</si>
  <si>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</si>
  <si>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</si>
  <si>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</si>
  <si>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</si>
  <si>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</si>
  <si>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</si>
  <si>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</si>
  <si>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</si>
  <si>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</si>
  <si>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</si>
  <si>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</si>
  <si>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</si>
  <si>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</si>
  <si>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</si>
  <si>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</si>
  <si>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</si>
  <si>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</si>
  <si>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2021-73-10001740</t>
  </si>
  <si>
    <t>CLARA INES GUILLEN BARON</t>
  </si>
  <si>
    <t>73-328-2017</t>
  </si>
  <si>
    <t>73-703-2017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</si>
</sst>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85" zoomScaleNormal="85" zoomScaleSheetLayoutView="40" zoomScalePageLayoutView="40" workbookViewId="0">
      <selection activeCell="D48" sqref="D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132</v>
      </c>
      <c r="K20" s="151">
        <v>715152400</v>
      </c>
      <c r="L20" s="152">
        <v>44211</v>
      </c>
      <c r="M20" s="152">
        <v>44560</v>
      </c>
      <c r="N20" s="135">
        <f>+(M20-L20)/30</f>
        <v>11.633333333333333</v>
      </c>
      <c r="O20" s="138"/>
      <c r="U20" s="134"/>
      <c r="V20" s="105">
        <f ca="1">NOW()</f>
        <v>44193.701239699076</v>
      </c>
      <c r="W20" s="105">
        <f ca="1">NOW()</f>
        <v>44193.701239699076</v>
      </c>
    </row>
    <row r="21" spans="1:23" ht="30" customHeight="1" outlineLevel="1" x14ac:dyDescent="0.25">
      <c r="A21" s="9"/>
      <c r="B21" s="71"/>
      <c r="C21" s="5"/>
      <c r="D21" s="5"/>
      <c r="E21" s="5"/>
      <c r="F21" s="5"/>
      <c r="G21" s="5"/>
      <c r="H21" s="70"/>
      <c r="I21" s="149" t="s">
        <v>986</v>
      </c>
      <c r="J21" s="150" t="s">
        <v>1019</v>
      </c>
      <c r="K21" s="151"/>
      <c r="L21" s="152">
        <v>44211</v>
      </c>
      <c r="M21" s="152">
        <v>44560</v>
      </c>
      <c r="N21" s="135">
        <f t="shared" ref="N21:N35" si="0">+(M21-L21)/30</f>
        <v>11.633333333333333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2702</v>
      </c>
      <c r="E49" s="145">
        <v>41999</v>
      </c>
      <c r="F49" s="145">
        <v>42369</v>
      </c>
      <c r="G49" s="160">
        <f t="shared" ref="G49:G50" si="2">IF(AND(E49&lt;&gt;"",F49&lt;&gt;""),((F49-E49)/30),"")</f>
        <v>12.333333333333334</v>
      </c>
      <c r="H49" s="114" t="s">
        <v>2682</v>
      </c>
      <c r="I49" s="121" t="s">
        <v>986</v>
      </c>
      <c r="J49" s="121" t="s">
        <v>988</v>
      </c>
      <c r="K49" s="116">
        <v>573482504</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988</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2705</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2684</v>
      </c>
      <c r="E55" s="145">
        <v>42174</v>
      </c>
      <c r="F55" s="145">
        <v>42369</v>
      </c>
      <c r="G55" s="160">
        <f t="shared" si="3"/>
        <v>6.5</v>
      </c>
      <c r="H55" s="114" t="s">
        <v>2691</v>
      </c>
      <c r="I55" s="121" t="s">
        <v>986</v>
      </c>
      <c r="J55" s="121" t="s">
        <v>988</v>
      </c>
      <c r="K55" s="118">
        <v>2452924387</v>
      </c>
      <c r="L55" s="124" t="s">
        <v>1148</v>
      </c>
      <c r="M55" s="117">
        <v>1</v>
      </c>
      <c r="N55" s="124" t="s">
        <v>27</v>
      </c>
      <c r="O55" s="124" t="s">
        <v>1148</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988</v>
      </c>
      <c r="K56" s="118">
        <v>2369546760</v>
      </c>
      <c r="L56" s="124" t="s">
        <v>1148</v>
      </c>
      <c r="M56" s="117">
        <v>1</v>
      </c>
      <c r="N56" s="124" t="s">
        <v>27</v>
      </c>
      <c r="O56" s="115" t="s">
        <v>1148</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988</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988</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2710</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988</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2706</v>
      </c>
      <c r="E114" s="145">
        <v>44166</v>
      </c>
      <c r="F114" s="145">
        <v>44773</v>
      </c>
      <c r="G114" s="160">
        <f>IF(AND(E114&lt;&gt;"",F114&lt;&gt;""),((F114-E114)/30),"")</f>
        <v>20.233333333333334</v>
      </c>
      <c r="H114" s="122" t="s">
        <v>2707</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28606096</v>
      </c>
      <c r="F185" s="92"/>
      <c r="G185" s="93"/>
      <c r="H185" s="88"/>
      <c r="I185" s="90" t="s">
        <v>2627</v>
      </c>
      <c r="J185" s="166">
        <f>+SUM(M179:M183)</f>
        <v>0.04</v>
      </c>
      <c r="K185" s="236" t="s">
        <v>2628</v>
      </c>
      <c r="L185" s="236"/>
      <c r="M185" s="94">
        <f>+J185*(SUM(K20:K35))</f>
        <v>28606096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41957</v>
      </c>
      <c r="D193" s="5"/>
      <c r="E193" s="126">
        <v>41548</v>
      </c>
      <c r="F193" s="5"/>
      <c r="G193" s="5"/>
      <c r="H193" s="147" t="s">
        <v>2709</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2020-12-23T19:53:54Z</cp:lastPrinted>
  <dcterms:created xsi:type="dcterms:W3CDTF">2020-10-14T21:57:42Z</dcterms:created>
  <dcterms:modified xsi:type="dcterms:W3CDTF">2020-12-28T21:49:59Z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