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Barbacoas, magui y roberto\2021-52-20000108.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<sst xmlns="http://schemas.openxmlformats.org/spreadsheetml/2006/main" count="3291" uniqueCount="2705">
  <si>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</si>
  <si>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</si>
  <si>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</si>
  <si>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</si>
  <si>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</si>
  <si>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</si>
  <si>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</si>
  <si>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</si>
  <si>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</si>
  <si>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</si>
  <si>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</si>
  <si>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</si>
  <si>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</si>
  <si>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</si>
  <si>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</si>
  <si>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</si>
  <si>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</si>
  <si>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</si>
  <si>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</si>
  <si>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</si>
  <si>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</si>
  <si>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</si>
  <si>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</si>
  <si>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</si>
  <si>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</si>
  <si>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</si>
  <si>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</si>
  <si>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</si>
  <si>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</si>
  <si>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</si>
  <si>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</si>
  <si>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</si>
  <si>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</si>
  <si>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</si>
  <si>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</si>
  <si>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</si>
  <si>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</si>
  <si>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</si>
  <si>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</si>
  <si>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</si>
  <si>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</si>
  <si>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</si>
  <si>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</si>
  <si>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</si>
  <si>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</si>
  <si>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</si>
  <si>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</si>
  <si>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</si>
  <si>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</si>
  <si>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</si>
  <si>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</si>
  <si>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</si>
  <si>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</si>
  <si>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</si>
  <si>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</si>
  <si>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</si>
  <si>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</si>
  <si>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</si>
  <si>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</si>
  <si>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</si>
  <si>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</si>
  <si>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</si>
  <si>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</si>
  <si>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</si>
  <si>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</si>
  <si>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</si>
  <si>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</si>
  <si>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</si>
  <si>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</si>
  <si>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</si>
  <si>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</si>
  <si>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</si>
  <si>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</si>
  <si>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</si>
  <si>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</si>
  <si>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</si>
  <si>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</si>
  <si>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</si>
  <si>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</si>
  <si>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</si>
  <si>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</si>
  <si>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</si>
  <si>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</si>
  <si>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</si>
  <si>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</si>
  <si>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</si>
  <si>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</si>
  <si>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</si>
  <si>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</si>
  <si>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</si>
  <si>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</si>
  <si>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</si>
  <si>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</si>
  <si>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</si>
  <si>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</si>
  <si>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</si>
  <si>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</si>
  <si>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</si>
  <si>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</si>
  <si>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</si>
  <si>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</si>
  <si>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</si>
  <si>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</si>
  <si>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</si>
  <si>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</si>
  <si>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</si>
  <si>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</si>
  <si>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</si>
  <si>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</si>
  <si>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</si>
  <si>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</si>
  <si>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</si>
  <si>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</si>
  <si>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</si>
  <si>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</si>
  <si>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</si>
  <si>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</si>
  <si>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</si>
  <si>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</si>
  <si>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</si>
  <si>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</si>
  <si>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</si>
  <si>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</si>
  <si>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</si>
  <si>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</si>
  <si>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</si>
  <si>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</si>
  <si>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</si>
  <si>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</si>
  <si>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</si>
  <si>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</si>
  <si>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</si>
  <si>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</si>
  <si>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</si>
  <si>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</si>
  <si>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</si>
  <si>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</si>
  <si>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</si>
  <si>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</si>
  <si>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</si>
  <si>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</si>
  <si>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</si>
  <si>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</si>
  <si>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</si>
  <si>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</si>
  <si>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</si>
  <si>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</si>
  <si>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</si>
  <si>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</si>
  <si>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</si>
  <si>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</si>
  <si>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</si>
  <si>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</si>
  <si>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</si>
  <si>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</si>
  <si>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</si>
  <si>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</si>
  <si>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</si>
  <si>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</si>
  <si>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</si>
  <si>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</si>
  <si>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</si>
  <si>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</si>
  <si>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</si>
  <si>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</si>
  <si>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</si>
  <si>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</si>
  <si>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</si>
  <si>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</si>
  <si>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</si>
  <si>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</si>
  <si>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</si>
  <si>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</si>
  <si>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</si>
  <si>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</si>
  <si>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</si>
  <si>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</si>
  <si>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</si>
  <si>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</si>
  <si>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</si>
  <si>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</si>
  <si>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</si>
  <si>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</si>
  <si>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</si>
  <si>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</si>
  <si>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</si>
  <si>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</si>
  <si>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</si>
  <si>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</si>
  <si>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</si>
  <si>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</si>
  <si>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</si>
  <si>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</si>
  <si>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</si>
  <si>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</si>
  <si>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</si>
  <si>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</si>
  <si>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</si>
  <si>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</si>
  <si>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</si>
  <si>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</si>
  <si>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</si>
  <si>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</si>
  <si>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</si>
  <si>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</si>
  <si>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</si>
  <si>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</si>
  <si>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</si>
  <si>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</si>
  <si>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</si>
  <si>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</si>
  <si>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</si>
  <si>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</si>
  <si>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</si>
  <si>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</si>
  <si>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</si>
  <si>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</si>
  <si>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</si>
  <si>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</si>
  <si>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</si>
  <si>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</si>
  <si>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</si>
  <si>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</si>
  <si>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</si>
  <si>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</si>
  <si>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</si>
  <si>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</si>
  <si>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</si>
  <si>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</si>
  <si>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</si>
  <si>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</si>
  <si>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</si>
  <si>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</si>
  <si>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</si>
  <si>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</si>
  <si>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</si>
  <si>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</si>
  <si>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</si>
  <si>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</si>
  <si>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</si>
  <si>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</si>
  <si>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</si>
  <si>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</si>
  <si>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</si>
  <si>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</si>
  <si>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</si>
  <si>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</si>
  <si>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</si>
  <si>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</si>
  <si>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</si>
  <si>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</si>
  <si>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</si>
  <si>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</si>
  <si>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</si>
  <si>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</si>
  <si>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</si>
  <si>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</si>
  <si>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</si>
  <si>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</si>
  <si>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</si>
  <si>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</si>
  <si>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</si>
  <si>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</si>
  <si>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</si>
  <si>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</si>
  <si>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</si>
  <si>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</si>
  <si>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</si>
  <si>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</si>
  <si>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</si>
  <si>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</si>
  <si>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</si>
  <si>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</si>
  <si>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</si>
  <si>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</si>
  <si>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</si>
  <si>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</si>
  <si>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</si>
  <si>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</si>
  <si>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</si>
  <si>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</si>
  <si>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</si>
  <si>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</si>
  <si>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</si>
  <si>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</si>
  <si>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</si>
  <si>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</si>
  <si>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</si>
  <si>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</si>
  <si>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</si>
  <si>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</si>
  <si>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</si>
  <si>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</si>
  <si>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</si>
  <si>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</si>
  <si>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</si>
  <si>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</si>
  <si>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</si>
  <si>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</si>
  <si>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</si>
  <si>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</si>
  <si>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</si>
  <si>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</si>
  <si>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</si>
  <si>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</si>
  <si>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</si>
  <si>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</si>
  <si>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</si>
  <si>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</si>
  <si>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</si>
  <si>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</si>
  <si>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</si>
  <si>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</si>
  <si>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</si>
  <si>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</si>
  <si>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</si>
  <si>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</si>
  <si>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</si>
  <si>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</si>
  <si>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</si>
  <si>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</si>
  <si>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</si>
  <si>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</si>
  <si>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</si>
  <si>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</si>
  <si>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</si>
  <si>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</si>
  <si>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</si>
  <si>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</si>
  <si>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</si>
  <si>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</si>
  <si>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</si>
  <si>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</si>
  <si>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</si>
  <si>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</si>
  <si>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</si>
  <si>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</si>
  <si>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</si>
  <si>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</si>
  <si>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</si>
  <si>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</si>
  <si>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</si>
  <si>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</si>
  <si>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</si>
  <si>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</si>
  <si>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</si>
  <si>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</si>
  <si>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</si>
  <si>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</si>
  <si>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</si>
  <si>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</si>
  <si>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</si>
  <si>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</si>
  <si>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</si>
  <si>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</si>
  <si>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</si>
  <si>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</si>
  <si>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</si>
  <si>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</si>
  <si>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</si>
  <si>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</si>
  <si>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</si>
  <si>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</si>
  <si>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</si>
  <si>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</si>
  <si>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</si>
  <si>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</si>
  <si>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</si>
  <si>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</si>
  <si>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</si>
  <si>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</si>
  <si>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</si>
  <si>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</si>
  <si>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</si>
  <si>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</si>
  <si>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</si>
  <si>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</si>
  <si>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</si>
  <si>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</si>
  <si>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</si>
  <si>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</si>
  <si>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</si>
  <si>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</si>
  <si>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</si>
  <si>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</si>
  <si>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</si>
  <si>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</si>
  <si>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</si>
  <si>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</si>
  <si>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</si>
  <si>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</si>
  <si>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</si>
  <si>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</si>
  <si>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</si>
  <si>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</si>
  <si>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</si>
  <si>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</si>
  <si>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</si>
  <si>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</si>
  <si>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</si>
  <si>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</si>
  <si>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</si>
  <si>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</si>
  <si>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</si>
  <si>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</si>
  <si>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</si>
  <si>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</si>
  <si>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</si>
  <si>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</si>
  <si>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</si>
  <si>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</si>
  <si>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</si>
  <si>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</si>
  <si>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</si>
  <si>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</si>
  <si>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</si>
  <si>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</si>
  <si>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</si>
  <si>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</si>
  <si>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</si>
  <si>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</si>
  <si>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</si>
  <si>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</si>
  <si>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</si>
  <si>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</si>
  <si>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</si>
  <si>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</si>
  <si>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</si>
  <si>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</si>
  <si>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</si>
  <si>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</si>
  <si>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</si>
  <si>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</si>
  <si>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</si>
  <si>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</si>
  <si>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</si>
  <si>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</si>
  <si>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</si>
  <si>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</si>
  <si>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</si>
  <si>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</si>
  <si>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</si>
  <si>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</si>
  <si>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</si>
  <si>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</si>
  <si>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</si>
  <si>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</si>
  <si>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</si>
  <si>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</si>
  <si>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</si>
  <si>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</si>
  <si>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</si>
  <si>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</si>
  <si>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</si>
  <si>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</si>
  <si>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</si>
  <si>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</si>
  <si>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</si>
  <si>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</si>
  <si>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</si>
  <si>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</si>
  <si>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</si>
  <si>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</si>
  <si>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</si>
  <si>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</si>
  <si>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</si>
  <si>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</si>
  <si>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</si>
  <si>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</si>
  <si>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</si>
  <si>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</si>
  <si>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</si>
  <si>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</si>
  <si>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</si>
  <si>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</si>
  <si>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</si>
  <si>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</si>
  <si>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</si>
  <si>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</si>
  <si>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</si>
  <si>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</si>
  <si>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</si>
  <si>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</si>
  <si>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</si>
  <si>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</si>
  <si>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</si>
  <si>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</si>
  <si>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</si>
  <si>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</si>
  <si>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</si>
  <si>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</si>
  <si>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</si>
  <si>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</si>
  <si>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</si>
  <si>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</si>
  <si>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</si>
  <si>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</si>
  <si>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</si>
  <si>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</si>
  <si>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</si>
  <si>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</si>
  <si>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</si>
  <si>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</si>
  <si>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</si>
  <si>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</si>
  <si>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</si>
  <si>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</si>
  <si>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</si>
  <si>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</si>
  <si>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</si>
  <si>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</si>
  <si>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</si>
  <si>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</si>
  <si>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</si>
  <si>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</si>
  <si>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</si>
  <si>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</si>
  <si>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</si>
  <si>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</si>
  <si>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</si>
  <si>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</si>
  <si>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</si>
  <si>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</si>
  <si>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</si>
  <si>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</si>
  <si>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</si>
  <si>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</si>
  <si>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</si>
  <si>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</si>
  <si>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</si>
  <si>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</si>
  <si>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</si>
  <si>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</si>
  <si>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</si>
  <si>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</si>
  <si>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</si>
  <si>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</si>
  <si>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</si>
  <si>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</si>
  <si>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</si>
  <si>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</si>
  <si>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</si>
  <si>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</si>
  <si>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</si>
  <si>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</si>
  <si>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</si>
  <si>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</si>
  <si>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</si>
  <si>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</si>
  <si>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</si>
  <si>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</si>
  <si>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</si>
  <si>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</si>
  <si>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</si>
  <si>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</si>
  <si>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</si>
  <si>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</si>
  <si>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</si>
  <si>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</si>
  <si>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</si>
  <si>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</si>
  <si>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</si>
  <si>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</si>
  <si>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</si>
  <si>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</si>
  <si>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</si>
  <si>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</si>
  <si>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</si>
  <si>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</si>
  <si>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</si>
  <si>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</si>
  <si>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</si>
  <si>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</si>
  <si>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</si>
  <si>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</si>
  <si>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</si>
  <si>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</si>
  <si>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</si>
  <si>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</si>
  <si>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</si>
  <si>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</si>
  <si>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</si>
  <si>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</si>
  <si>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</si>
  <si>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</si>
  <si>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</si>
  <si>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</si>
  <si>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</si>
  <si>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</si>
  <si>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</si>
  <si>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</si>
  <si>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</si>
  <si>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</si>
  <si>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</si>
  <si>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</si>
  <si>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</si>
  <si>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</si>
  <si>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</si>
  <si>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</si>
  <si>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</si>
  <si>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</si>
  <si>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</si>
  <si>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</si>
  <si>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</si>
  <si>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</si>
  <si>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</si>
  <si>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</si>
  <si>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</si>
  <si>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</si>
  <si>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</si>
  <si>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</si>
  <si>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</si>
  <si>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</si>
  <si>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</si>
  <si>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</si>
  <si>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</si>
  <si>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</si>
  <si>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</si>
  <si>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</si>
  <si>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</si>
  <si>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</si>
  <si>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</si>
  <si>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</si>
  <si>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</si>
  <si>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</si>
  <si>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</si>
  <si>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</si>
  <si>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</si>
  <si>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</si>
  <si>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</si>
  <si>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</si>
  <si>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</si>
  <si>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</si>
  <si>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</si>
  <si>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</si>
  <si>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</si>
  <si>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</si>
  <si>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</si>
  <si>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</si>
  <si>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</si>
  <si>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</si>
  <si>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</si>
  <si>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</si>
  <si>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</si>
  <si>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</si>
  <si>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</si>
  <si>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</si>
  <si>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</si>
  <si>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</si>
  <si>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</si>
  <si>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</si>
  <si>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</si>
  <si>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</si>
  <si>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</si>
  <si>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</si>
  <si>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</si>
  <si>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</si>
  <si>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</si>
  <si>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</si>
  <si>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</si>
  <si>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</si>
  <si>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</si>
  <si>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</si>
  <si>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</si>
  <si>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</si>
  <si>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</si>
  <si>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</si>
  <si>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</si>
  <si>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</si>
  <si>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</si>
  <si>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</si>
  <si>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</si>
  <si>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</si>
  <si>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</si>
  <si>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</si>
  <si>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</si>
  <si>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</si>
  <si>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</si>
  <si>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</si>
  <si>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</si>
  <si>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</si>
  <si>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</si>
  <si>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</si>
  <si>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</si>
  <si>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</si>
  <si>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</si>
  <si>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</si>
  <si>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</si>
  <si>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</si>
  <si>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</si>
  <si>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</si>
  <si>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</si>
  <si>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</si>
  <si>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</si>
  <si>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</si>
  <si>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</si>
  <si>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</si>
  <si>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</si>
  <si>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</si>
  <si>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</si>
  <si>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</si>
  <si>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</si>
  <si>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</si>
  <si>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</si>
  <si>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</si>
  <si>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</si>
  <si>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</si>
  <si>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</si>
  <si>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</si>
  <si>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</si>
  <si>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</si>
  <si>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</si>
  <si>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</si>
  <si>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</si>
  <si>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</si>
  <si>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</si>
  <si>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</si>
  <si>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</si>
  <si>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</si>
  <si>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</si>
  <si>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</si>
  <si>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</si>
  <si>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</si>
  <si>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</si>
  <si>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</si>
  <si>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</si>
  <si>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</si>
  <si>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</si>
  <si>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</si>
  <si>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</si>
  <si>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</si>
  <si>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</si>
  <si>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</si>
  <si>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</si>
  <si>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</si>
  <si>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</si>
  <si>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</si>
  <si>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</si>
  <si>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</si>
  <si>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</si>
  <si>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</si>
  <si>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</si>
  <si>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</si>
  <si>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</si>
  <si>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</si>
  <si>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</si>
  <si>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</si>
  <si>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</si>
  <si>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</si>
  <si>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</si>
  <si>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</si>
  <si>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</si>
  <si>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</si>
  <si>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</si>
  <si>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</si>
  <si>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</si>
  <si>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</si>
  <si>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</si>
  <si>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</si>
  <si>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</si>
  <si>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</si>
  <si>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</si>
  <si>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</si>
  <si>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</si>
  <si>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</si>
  <si>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</si>
  <si>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</si>
  <si>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</si>
  <si>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</si>
  <si>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</si>
  <si>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</si>
  <si>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</si>
  <si>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</si>
  <si>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</si>
  <si>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</si>
  <si>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</si>
  <si>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</si>
  <si>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</si>
  <si>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</si>
  <si>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</si>
  <si>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</si>
  <si>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</si>
  <si>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</si>
  <si>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</si>
  <si>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</si>
  <si>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</si>
  <si>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</si>
  <si>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</si>
  <si>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</si>
  <si>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</si>
  <si>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</si>
  <si>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</si>
  <si>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</si>
  <si>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</si>
  <si>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</si>
  <si>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</si>
  <si>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</si>
  <si>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</si>
  <si>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</si>
  <si>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</si>
  <si>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</si>
  <si>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</si>
  <si>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</si>
  <si>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</si>
  <si>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</si>
  <si>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</si>
  <si>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</si>
  <si>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</si>
  <si>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</si>
  <si>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</si>
  <si>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</si>
  <si>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</si>
  <si>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</si>
  <si>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</si>
  <si>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</si>
  <si>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</si>
  <si>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</si>
  <si>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</si>
  <si>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</si>
  <si>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</si>
  <si>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</si>
  <si>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</si>
  <si>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</si>
  <si>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</si>
  <si>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</si>
  <si>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</si>
  <si>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</si>
  <si>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</si>
  <si>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</si>
  <si>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</si>
  <si>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</si>
  <si>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</si>
  <si>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</si>
  <si>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</si>
  <si>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</si>
  <si>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</si>
  <si>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</si>
  <si>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</si>
  <si>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</si>
  <si>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</si>
  <si>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</si>
  <si>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</si>
  <si>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</si>
  <si>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</si>
  <si>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</si>
  <si>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</si>
  <si>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</si>
  <si>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</si>
  <si>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</si>
  <si>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</si>
  <si>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</si>
  <si>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</si>
  <si>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</si>
  <si>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</si>
  <si>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</si>
  <si>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</si>
  <si>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</si>
  <si>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</si>
  <si>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</si>
  <si>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</si>
  <si>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</si>
  <si>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</si>
  <si>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</si>
  <si>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</si>
  <si>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</si>
  <si>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</si>
  <si>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</si>
  <si>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</si>
  <si>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</si>
  <si>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</si>
  <si>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</si>
  <si>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</si>
  <si>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</si>
  <si>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</si>
  <si>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</si>
  <si>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</si>
  <si>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</si>
  <si>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</si>
  <si>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</si>
  <si>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</si>
  <si>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</si>
  <si>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</si>
  <si>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</si>
  <si>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</si>
  <si>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</si>
  <si>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</si>
  <si>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</si>
  <si>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</si>
  <si>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</si>
  <si>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</si>
  <si>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</si>
  <si>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</si>
  <si>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</si>
  <si>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</si>
  <si>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</si>
  <si>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</si>
  <si>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</si>
  <si>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</si>
  <si>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</si>
  <si>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</si>
  <si>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</si>
  <si>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</si>
  <si>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</si>
  <si>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</si>
  <si>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</si>
  <si>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</si>
  <si>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</si>
  <si>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</si>
  <si>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</si>
  <si>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</si>
  <si>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</si>
  <si>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</si>
  <si>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</si>
  <si>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</si>
  <si>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</si>
  <si>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</si>
  <si>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</si>
  <si>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</si>
  <si>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</si>
  <si>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</si>
  <si>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</si>
  <si>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</si>
  <si>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</si>
  <si>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</si>
  <si>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</si>
  <si>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</si>
  <si>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</si>
  <si>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</si>
  <si>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</si>
  <si>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</si>
  <si>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</si>
  <si>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</si>
  <si>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</si>
  <si>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</si>
  <si>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</si>
  <si>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</si>
  <si>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</si>
  <si>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</si>
  <si>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</si>
  <si>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</si>
  <si>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</si>
  <si>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</si>
  <si>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</si>
  <si>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</si>
  <si>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</si>
  <si>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</si>
  <si>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</si>
  <si>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</si>
  <si>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</si>
  <si>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</si>
  <si>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</si>
  <si>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</si>
  <si>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</si>
  <si>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</si>
  <si>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</si>
  <si>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</si>
  <si>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</si>
  <si>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</si>
  <si>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</si>
  <si>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</si>
  <si>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</si>
  <si>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</si>
  <si>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</si>
  <si>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</si>
  <si>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</si>
  <si>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</si>
  <si>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</si>
  <si>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</si>
  <si>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</si>
  <si>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</si>
  <si>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</si>
  <si>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</si>
  <si>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</si>
  <si>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</si>
  <si>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</si>
  <si>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</si>
  <si>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</si>
  <si>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</si>
  <si>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</si>
  <si>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</si>
  <si>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</si>
  <si>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</si>
  <si>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</si>
  <si>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</si>
  <si>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</si>
  <si>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</si>
  <si>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</si>
  <si>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</si>
  <si>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</si>
  <si>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</si>
  <si>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</si>
  <si>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</si>
  <si>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</si>
  <si>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</si>
  <si>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</si>
  <si>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</si>
  <si>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</si>
  <si>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</si>
  <si>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</si>
  <si>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</si>
  <si>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</si>
  <si>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</si>
  <si>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</si>
  <si>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</si>
  <si>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</si>
  <si>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</si>
  <si>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</si>
  <si>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</si>
  <si>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</si>
  <si>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</si>
  <si>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</si>
  <si>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</si>
  <si>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</si>
  <si>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</si>
  <si>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</si>
  <si>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</si>
  <si>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</si>
  <si>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</si>
  <si>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</si>
  <si>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</si>
  <si>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</si>
  <si>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</si>
  <si>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</si>
  <si>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</si>
  <si>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</si>
  <si>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</si>
  <si>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</si>
  <si>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</si>
  <si>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</si>
  <si>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</si>
  <si>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</si>
  <si>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</si>
  <si>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</si>
  <si>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</si>
  <si>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</si>
  <si>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</si>
  <si>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</si>
  <si>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</si>
  <si>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</si>
  <si>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</si>
  <si>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</si>
  <si>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</si>
  <si>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</si>
  <si>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</si>
  <si>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</si>
  <si>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</si>
  <si>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</si>
  <si>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</si>
  <si>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</si>
  <si>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</si>
  <si>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</si>
  <si>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</si>
  <si>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</si>
  <si>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</si>
  <si>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</si>
  <si>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</si>
  <si>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</si>
  <si>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</si>
  <si>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</si>
  <si>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</si>
  <si>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</si>
  <si>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</si>
  <si>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</si>
  <si>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</si>
  <si>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</si>
  <si>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</si>
  <si>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</si>
  <si>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</si>
  <si>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</si>
  <si>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</si>
  <si>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</si>
  <si>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</si>
  <si>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</si>
  <si>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</si>
  <si>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</si>
  <si>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</si>
  <si>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</si>
  <si>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</si>
  <si>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</si>
  <si>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</si>
  <si>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</si>
  <si>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</si>
  <si>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</si>
  <si>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</si>
  <si>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</si>
  <si>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</si>
  <si>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</si>
  <si>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</si>
  <si>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</si>
  <si>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</si>
  <si>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</si>
  <si>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</si>
  <si>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</si>
  <si>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</si>
  <si>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</si>
  <si>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</si>
  <si>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</si>
  <si>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</si>
  <si>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</si>
  <si>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</si>
  <si>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</si>
  <si>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</si>
  <si>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</si>
  <si>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</si>
  <si>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</si>
  <si>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</si>
  <si>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</si>
  <si>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</si>
  <si>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</si>
  <si>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</si>
  <si>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</si>
  <si>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</si>
  <si>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</si>
  <si>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</si>
  <si>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</si>
  <si>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</si>
  <si>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</si>
  <si>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</si>
  <si>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</si>
  <si>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</si>
  <si>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</si>
  <si>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</si>
  <si>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</si>
  <si>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</si>
  <si>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</si>
  <si>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</si>
  <si>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</si>
  <si>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</si>
  <si>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</si>
  <si>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</si>
  <si>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</si>
  <si>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</si>
  <si>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</si>
  <si>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</si>
  <si>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</si>
  <si>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</si>
  <si>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</si>
  <si>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</si>
  <si>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</si>
  <si>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</si>
  <si>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</si>
  <si>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</si>
  <si>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</si>
  <si>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</si>
  <si>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</si>
  <si>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</si>
  <si>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</si>
  <si>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</si>
  <si>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</si>
  <si>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</si>
  <si>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</si>
  <si>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</si>
  <si>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</si>
  <si>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</si>
  <si>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</si>
  <si>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</si>
  <si>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</si>
  <si>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</si>
  <si>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</si>
  <si>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</si>
  <si>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</si>
  <si>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</si>
  <si>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</si>
  <si>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</si>
  <si>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</si>
  <si>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</si>
  <si>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</si>
  <si>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</si>
  <si>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</si>
  <si>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</si>
  <si>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</si>
  <si>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</si>
  <si>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</si>
  <si>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</si>
  <si>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</si>
  <si>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</si>
  <si>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</si>
  <si>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</si>
  <si>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</si>
  <si>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</si>
  <si>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</si>
  <si>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</si>
  <si>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</si>
  <si>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</si>
  <si>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</si>
  <si>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</si>
  <si>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</si>
  <si>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</si>
  <si>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</si>
  <si>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</si>
  <si>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</si>
  <si>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</si>
  <si>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</si>
  <si>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</si>
  <si>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</si>
  <si>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</si>
  <si>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</si>
  <si>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</si>
  <si>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</si>
  <si>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</si>
  <si>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</si>
  <si>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</si>
  <si>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</si>
  <si>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</si>
  <si>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</si>
  <si>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</si>
  <si>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</si>
  <si>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</si>
  <si>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</si>
  <si>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</si>
  <si>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</si>
  <si>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</si>
  <si>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</si>
  <si>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</si>
  <si>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</si>
  <si>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</si>
  <si>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</si>
  <si>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</si>
  <si>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</si>
  <si>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</si>
  <si>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</si>
  <si>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</si>
  <si>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</si>
  <si>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</si>
  <si>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</si>
  <si>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</si>
  <si>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</si>
  <si>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</si>
  <si>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</si>
  <si>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</si>
  <si>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</si>
  <si>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</si>
  <si>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</si>
  <si>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</si>
  <si>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</si>
  <si>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</si>
  <si>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</si>
  <si>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</si>
  <si>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</si>
  <si>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</si>
  <si>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</si>
  <si>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</si>
  <si>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</si>
  <si>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</si>
  <si>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</si>
  <si>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</si>
  <si>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</si>
  <si>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</si>
  <si>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</si>
  <si>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</si>
  <si>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</si>
  <si>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</si>
  <si>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</si>
  <si>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</si>
  <si>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</si>
  <si>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</si>
  <si>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</si>
  <si>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</si>
  <si>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</si>
  <si>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</si>
  <si>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</si>
  <si>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</si>
  <si>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</si>
  <si>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</si>
  <si>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</si>
  <si>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</si>
  <si>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</si>
  <si>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</si>
  <si>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</si>
  <si>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</si>
  <si>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</si>
  <si>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</si>
  <si>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</si>
  <si>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</si>
  <si>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</si>
  <si>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</si>
  <si>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</si>
  <si>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</si>
  <si>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</si>
  <si>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</si>
  <si>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</si>
  <si>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</si>
  <si>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</si>
  <si>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</si>
  <si>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</si>
  <si>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</si>
  <si>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</si>
  <si>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</si>
  <si>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</si>
  <si>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</si>
  <si>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</si>
  <si>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</si>
  <si>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</si>
  <si>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</si>
  <si>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</si>
  <si>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</si>
  <si>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</si>
  <si>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</si>
  <si>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</si>
  <si>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</si>
  <si>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</si>
  <si>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</si>
  <si>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</si>
  <si>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</si>
  <si>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</si>
  <si>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</si>
  <si>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</si>
  <si>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</si>
  <si>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</si>
  <si>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</si>
  <si>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</si>
  <si>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</si>
  <si>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</si>
  <si>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</si>
  <si>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</si>
  <si>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</si>
  <si>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</si>
  <si>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</si>
  <si>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</si>
  <si>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</si>
  <si>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</si>
  <si>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</si>
  <si>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</si>
  <si>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</si>
  <si>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</si>
  <si>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</si>
  <si>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</si>
  <si>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</si>
  <si>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</si>
  <si>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</si>
  <si>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</si>
  <si>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</si>
  <si>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</si>
  <si>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</si>
  <si>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</si>
  <si>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</si>
  <si>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</si>
  <si>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</si>
  <si>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</si>
  <si>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</si>
  <si>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</si>
  <si>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</si>
  <si>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</si>
  <si>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</si>
  <si>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</si>
  <si>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</si>
  <si>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</si>
  <si>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</si>
  <si>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</si>
  <si>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</si>
  <si>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</si>
  <si>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</si>
  <si>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</si>
  <si>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</si>
  <si>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</si>
  <si>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</si>
  <si>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</si>
  <si>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</si>
  <si>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</si>
  <si>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</si>
  <si>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</si>
  <si>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</si>
  <si>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</si>
  <si>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</si>
  <si>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</si>
  <si>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</si>
  <si>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</si>
  <si>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</si>
  <si>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</si>
  <si>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</si>
  <si>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</si>
  <si>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</si>
  <si>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</si>
  <si>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</si>
  <si>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</si>
  <si>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</si>
  <si>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</si>
  <si>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</si>
  <si>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</si>
  <si>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</si>
  <si>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</si>
  <si>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</si>
  <si>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</si>
  <si>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</si>
  <si>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</si>
  <si>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</si>
  <si>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</si>
  <si>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</si>
  <si>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</si>
  <si>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</si>
  <si>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</si>
  <si>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</si>
  <si>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</si>
  <si>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</si>
  <si>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</si>
  <si>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</si>
  <si>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</si>
  <si>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</si>
  <si>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</si>
  <si>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</si>
  <si>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</si>
  <si>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</si>
  <si>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</si>
  <si>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</si>
  <si>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</si>
  <si>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</si>
  <si>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</si>
  <si>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</si>
  <si>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</si>
  <si>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</si>
  <si>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</si>
  <si>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</si>
  <si>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</si>
  <si>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</si>
  <si>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</si>
  <si>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</si>
  <si>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</si>
  <si>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</si>
  <si>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</si>
  <si>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</si>
  <si>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</si>
  <si>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</si>
  <si>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</si>
  <si>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</si>
  <si>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</si>
  <si>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</si>
  <si>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</si>
  <si>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</si>
  <si>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</si>
  <si>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</si>
  <si>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</si>
  <si>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</si>
  <si>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</si>
  <si>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</si>
  <si>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</si>
  <si>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</si>
  <si>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</si>
  <si>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</si>
  <si>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</si>
  <si>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</si>
  <si>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</si>
  <si>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</si>
  <si>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</si>
  <si>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</si>
  <si>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</si>
  <si>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</si>
  <si>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</si>
  <si>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</si>
  <si>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</si>
  <si>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</si>
  <si>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</si>
  <si>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</si>
  <si>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</si>
  <si>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</si>
  <si>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</si>
  <si>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</si>
  <si>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</si>
  <si>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</si>
  <si>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</si>
  <si>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</si>
  <si>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</si>
  <si>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</si>
  <si>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</si>
  <si>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</si>
  <si>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</si>
  <si>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</si>
  <si>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</si>
  <si>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</si>
  <si>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</si>
  <si>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</si>
  <si>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</si>
  <si>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</si>
  <si>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</si>
  <si>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</si>
  <si>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</si>
  <si>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</si>
  <si>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</si>
  <si>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</si>
  <si>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</si>
  <si>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</si>
  <si>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</si>
  <si>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</si>
  <si>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</si>
  <si>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</si>
  <si>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</si>
  <si>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</si>
  <si>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</si>
  <si>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</si>
  <si>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</si>
  <si>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</si>
  <si>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</si>
  <si>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</si>
  <si>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</si>
  <si>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</si>
  <si>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</si>
  <si>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</si>
  <si>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</si>
  <si>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</si>
  <si>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</si>
  <si>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</si>
  <si>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</si>
  <si>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</si>
  <si>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</si>
  <si>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</si>
  <si>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</si>
  <si>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</si>
  <si>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</si>
  <si>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</si>
  <si>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</si>
  <si>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</si>
  <si>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</si>
  <si>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</si>
  <si>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</si>
  <si>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</si>
  <si>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</si>
  <si>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</si>
  <si>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</si>
  <si>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</si>
  <si>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</si>
  <si>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</si>
  <si>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</si>
  <si>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</si>
  <si>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</si>
  <si>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</si>
  <si>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</si>
  <si>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</si>
  <si>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</si>
  <si>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</si>
  <si>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</si>
  <si>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</si>
  <si>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</si>
  <si>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</si>
  <si>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</si>
  <si>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</si>
  <si>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</si>
  <si>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</si>
  <si>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</si>
  <si>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</si>
  <si>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</si>
  <si>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</si>
  <si>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</si>
  <si>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</si>
  <si>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</si>
  <si>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</si>
  <si>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</si>
  <si>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</si>
  <si>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</si>
  <si>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</si>
  <si>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</si>
  <si>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</si>
  <si>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</si>
  <si>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</si>
  <si>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</si>
  <si>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</si>
  <si>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</si>
  <si>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</si>
  <si>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</si>
  <si>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</si>
  <si>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</si>
  <si>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</si>
  <si>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</si>
  <si>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</si>
  <si>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</si>
  <si>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</si>
  <si>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</si>
  <si>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</si>
  <si>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</si>
  <si>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</si>
  <si>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</si>
  <si>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</si>
  <si>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</si>
  <si>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</si>
  <si>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</si>
  <si>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</si>
  <si>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</si>
  <si>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</si>
  <si>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</si>
  <si>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</si>
  <si>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</si>
  <si>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</si>
  <si>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</si>
  <si>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</si>
  <si>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</si>
  <si>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</si>
  <si>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</si>
  <si>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</si>
  <si>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</si>
  <si>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</si>
  <si>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</si>
  <si>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</si>
  <si>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</si>
  <si>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</si>
  <si>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</si>
  <si>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</si>
  <si>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</si>
  <si>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</si>
  <si>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</si>
  <si>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</si>
  <si>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</si>
  <si>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</si>
  <si>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</si>
  <si>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</si>
  <si>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</si>
  <si>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</si>
  <si>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</si>
  <si>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</si>
  <si>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</si>
  <si>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</si>
  <si>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</si>
  <si>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</si>
  <si>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</si>
  <si>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</si>
  <si>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</si>
  <si>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</si>
  <si>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</si>
  <si>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</si>
  <si>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</si>
  <si>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</si>
  <si>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</si>
  <si>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</si>
  <si>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</si>
  <si>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</si>
  <si>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</si>
  <si>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</si>
  <si>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</si>
  <si>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</si>
  <si>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</si>
  <si>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</si>
  <si>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</si>
  <si>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</si>
  <si>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</si>
  <si>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</si>
  <si>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</si>
  <si>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</si>
  <si>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</si>
  <si>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</si>
  <si>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</si>
  <si>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</si>
  <si>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</si>
  <si>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</si>
  <si>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</si>
  <si>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</si>
  <si>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</si>
  <si>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</si>
  <si>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</si>
  <si>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</si>
  <si>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</si>
  <si>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</si>
  <si>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</si>
  <si>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</si>
  <si>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</si>
  <si>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</si>
  <si>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</si>
  <si>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</si>
  <si>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</si>
  <si>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</si>
  <si>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</si>
  <si>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</si>
  <si>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</si>
  <si>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</si>
  <si>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</si>
  <si>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</si>
  <si>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</si>
  <si>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</si>
  <si>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</si>
  <si>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</si>
  <si>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</si>
  <si>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</si>
  <si>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</si>
  <si>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</si>
  <si>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</si>
  <si>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</si>
  <si>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</si>
  <si>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</si>
  <si>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</si>
  <si>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</si>
  <si>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</si>
  <si>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</si>
  <si>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</si>
  <si>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</si>
  <si>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</si>
  <si>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</si>
  <si>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</si>
  <si>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</si>
  <si>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</si>
  <si>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</si>
  <si>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</si>
  <si>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</si>
  <si>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</si>
  <si>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</si>
  <si>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</si>
  <si>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</si>
  <si>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</si>
  <si>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</si>
  <si>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</si>
  <si>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</si>
  <si>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</si>
  <si>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</si>
  <si>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</si>
  <si>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</si>
  <si>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</si>
  <si>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</si>
  <si>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</si>
  <si>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</si>
  <si>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</si>
  <si>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</si>
  <si>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</si>
  <si>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</si>
  <si>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</si>
  <si>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</si>
  <si>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</si>
  <si>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</si>
  <si>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</si>
  <si>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</si>
  <si>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</si>
  <si>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</si>
  <si>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</si>
  <si>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</si>
  <si>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</si>
  <si>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</si>
  <si>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</si>
  <si>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</si>
  <si>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</si>
  <si>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</si>
  <si>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</si>
  <si>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</si>
  <si>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</si>
  <si>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</si>
  <si>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</si>
  <si>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</si>
  <si>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</si>
  <si>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</si>
  <si>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</si>
  <si>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</si>
  <si>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</si>
  <si>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</si>
  <si>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</si>
  <si>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</si>
  <si>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</si>
  <si>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</si>
  <si>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</si>
  <si>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</si>
  <si>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</si>
  <si>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</si>
  <si>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</si>
  <si>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</si>
  <si>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</si>
  <si>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</si>
  <si>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</si>
  <si>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</si>
  <si>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</si>
  <si>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</si>
  <si>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</si>
  <si>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</si>
  <si>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</si>
  <si>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</si>
  <si>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</si>
  <si>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</si>
  <si>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</si>
  <si>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</si>
  <si>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</si>
  <si>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</si>
  <si>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</si>
  <si>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</si>
  <si>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</si>
  <si>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</si>
  <si>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</si>
  <si>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</si>
  <si>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</si>
  <si>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</si>
  <si>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</si>
  <si>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</si>
  <si>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</si>
  <si>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</si>
  <si>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</si>
  <si>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</si>
  <si>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</si>
  <si>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</si>
  <si>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</si>
  <si>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</si>
  <si>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</si>
  <si>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</si>
  <si>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</si>
  <si>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</si>
  <si>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</si>
  <si>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</si>
  <si>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</si>
  <si>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</si>
  <si>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</si>
  <si>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</si>
  <si>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</si>
  <si>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</si>
  <si>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</si>
  <si>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</si>
  <si>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</si>
  <si>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</si>
  <si>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</si>
  <si>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</si>
  <si>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</si>
  <si>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</si>
  <si>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</si>
  <si>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</si>
  <si>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</si>
  <si>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</si>
  <si>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</si>
  <si>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</si>
  <si>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</si>
  <si>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</si>
  <si>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</si>
  <si>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</si>
  <si>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</si>
  <si>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</si>
  <si>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</si>
  <si>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</si>
  <si>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</si>
  <si>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</si>
  <si>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</si>
  <si>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</si>
  <si>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</si>
  <si>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</si>
  <si>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</si>
  <si>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</si>
  <si>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</si>
  <si>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</si>
  <si>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</si>
  <si>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</si>
  <si>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</si>
  <si>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</si>
  <si>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</si>
  <si>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</si>
  <si>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</si>
  <si>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</si>
  <si>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</si>
  <si>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</si>
  <si>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</si>
  <si>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</si>
  <si>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</si>
  <si>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</si>
  <si>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</si>
  <si>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</si>
  <si>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</si>
  <si>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</si>
  <si>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</si>
  <si>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</si>
  <si>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</si>
  <si>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</si>
  <si>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</si>
  <si>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</si>
  <si>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</si>
  <si>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</si>
  <si>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</si>
  <si>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</si>
  <si>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</si>
  <si>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</si>
  <si>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</si>
  <si>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</si>
  <si>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</si>
  <si>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</si>
  <si>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</si>
  <si>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</si>
  <si>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</si>
  <si>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</si>
  <si>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</si>
  <si>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</si>
  <si>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</si>
  <si>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</si>
  <si>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</si>
  <si>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</si>
  <si>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</si>
  <si>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</si>
  <si>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</si>
  <si>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</si>
  <si>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</si>
  <si>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</si>
  <si>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</si>
  <si>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</si>
  <si>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</si>
  <si>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</si>
  <si>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</si>
  <si>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</si>
  <si>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</si>
  <si>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</si>
  <si>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</si>
  <si>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</si>
  <si>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</si>
  <si>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</si>
  <si>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</si>
  <si>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</si>
  <si>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</si>
  <si>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</si>
  <si>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</si>
  <si>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</si>
  <si>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</si>
  <si>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</si>
  <si>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</si>
  <si>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</si>
  <si>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</si>
  <si>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</si>
  <si>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</si>
  <si>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</si>
  <si>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</si>
  <si>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</si>
  <si>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</si>
  <si>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</si>
  <si>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</si>
  <si>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</si>
  <si>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</si>
  <si>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</si>
  <si>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</si>
  <si>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</si>
  <si>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</si>
  <si>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</si>
  <si>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</si>
  <si>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</si>
  <si>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</si>
  <si>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</si>
  <si>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</si>
  <si>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</si>
  <si>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</si>
  <si>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</si>
  <si>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</si>
  <si>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</si>
  <si>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</si>
  <si>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</si>
  <si>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</si>
  <si>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</si>
  <si>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</si>
  <si>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</si>
  <si>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</si>
  <si>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</si>
  <si>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</si>
  <si>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</si>
  <si>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</si>
  <si>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</si>
  <si>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</si>
  <si>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</si>
  <si>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</si>
  <si>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</si>
  <si>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</si>
  <si>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</si>
  <si>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</si>
  <si>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</si>
  <si>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</si>
  <si>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</si>
  <si>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</si>
  <si>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</si>
  <si>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</si>
  <si>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</si>
  <si>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</si>
  <si>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</si>
  <si>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</si>
  <si>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</si>
  <si>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</si>
  <si>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</si>
  <si>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</si>
  <si>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</si>
  <si>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</si>
  <si>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</si>
  <si>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</si>
  <si>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</si>
  <si>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</si>
  <si>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</si>
  <si>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</si>
  <si>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</si>
  <si>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</si>
  <si>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</si>
  <si>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</si>
  <si>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</si>
  <si>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</si>
  <si>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</si>
  <si>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</si>
  <si>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</si>
  <si>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</si>
  <si>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</si>
  <si>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</si>
  <si>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</si>
  <si>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</si>
  <si>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</si>
  <si>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</si>
  <si>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</si>
  <si>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</si>
  <si>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</si>
  <si>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</si>
  <si>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</si>
  <si>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</si>
  <si>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</si>
  <si>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</si>
  <si>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</si>
  <si>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</si>
  <si>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</si>
  <si>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</si>
  <si>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</si>
  <si>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</si>
  <si>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</si>
  <si>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</si>
  <si>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</si>
  <si>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</si>
  <si>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</si>
  <si>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</si>
  <si>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</si>
  <si>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</si>
  <si>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</si>
  <si>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</si>
  <si>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</si>
  <si>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</si>
  <si>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</si>
  <si>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</si>
  <si>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</si>
  <si>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</si>
  <si>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</si>
  <si>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</si>
  <si>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</si>
  <si>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</si>
  <si>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</si>
  <si>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</si>
  <si>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</si>
  <si>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</si>
  <si>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</si>
  <si>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</si>
  <si>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</si>
  <si>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</si>
  <si>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</si>
  <si>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</si>
  <si>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</si>
  <si>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</si>
  <si>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</si>
  <si>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</si>
  <si>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</si>
  <si>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</si>
  <si>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</si>
  <si>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</si>
  <si>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</si>
  <si>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</si>
  <si>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</si>
  <si>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</si>
  <si>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</si>
  <si>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</si>
  <si>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</si>
  <si>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</si>
  <si>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</si>
  <si>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</si>
  <si>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</si>
  <si>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</si>
  <si>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</si>
  <si>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</si>
  <si>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</si>
  <si>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</si>
  <si>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</si>
  <si>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</si>
  <si>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</si>
  <si>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</si>
  <si>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</si>
  <si>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</si>
  <si>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</si>
  <si>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</si>
  <si>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</si>
  <si>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</si>
  <si>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</si>
  <si>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</si>
  <si>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</si>
  <si>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</si>
  <si>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</si>
  <si>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</si>
  <si>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</si>
  <si>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</si>
  <si>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</si>
  <si>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</si>
  <si>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</si>
  <si>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</si>
  <si>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</si>
  <si>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</si>
  <si>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</si>
  <si>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</si>
  <si>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</si>
  <si>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</si>
  <si>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</si>
  <si>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</si>
  <si>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</si>
  <si>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</si>
  <si>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</si>
  <si>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</si>
  <si>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</si>
  <si>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</si>
  <si>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</si>
  <si>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</si>
  <si>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</si>
  <si>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</si>
  <si>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</si>
  <si>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</si>
  <si>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</si>
  <si>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</si>
  <si>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</si>
  <si>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</si>
  <si>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</si>
  <si>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</si>
  <si>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</si>
  <si>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</si>
  <si>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</si>
  <si>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</si>
  <si>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</si>
  <si>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</si>
  <si>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</si>
  <si>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</si>
  <si>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</si>
  <si>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</si>
  <si>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</si>
  <si>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</si>
  <si>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</si>
  <si>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</si>
  <si>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</si>
  <si>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</si>
  <si>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</si>
  <si>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</si>
  <si>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</si>
  <si>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</si>
  <si>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</si>
  <si>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</si>
  <si>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</si>
  <si>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</si>
  <si>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</si>
  <si>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</si>
  <si>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</si>
  <si>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</si>
  <si>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</si>
  <si>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</si>
  <si>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</si>
  <si>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</si>
  <si>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</si>
  <si>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</si>
  <si>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</si>
  <si>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</si>
  <si>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</si>
  <si>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</si>
  <si>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</si>
  <si>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</si>
  <si>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</si>
  <si>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</si>
  <si>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</si>
  <si>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</si>
  <si>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</si>
  <si>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</si>
  <si>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</si>
  <si>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</si>
  <si>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</si>
  <si>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</si>
  <si>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</si>
  <si>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</si>
  <si>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</si>
  <si>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</si>
  <si>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</si>
  <si>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</si>
  <si>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</si>
  <si>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</si>
  <si>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</si>
  <si>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</si>
  <si>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</si>
  <si>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</si>
  <si>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</si>
  <si>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</si>
  <si>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</si>
  <si>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</si>
  <si>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</si>
  <si>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</si>
  <si>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</si>
  <si>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</si>
  <si>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</si>
  <si>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</si>
  <si>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</si>
  <si>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</si>
  <si>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</si>
  <si>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</si>
  <si>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</si>
  <si>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</si>
  <si>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</si>
  <si>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</si>
  <si>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</si>
  <si>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</si>
  <si>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</si>
  <si>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</si>
  <si>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</si>
  <si>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</si>
  <si>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</si>
  <si>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</si>
  <si>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</si>
  <si>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</si>
  <si>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</si>
  <si>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</si>
  <si>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</si>
  <si>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</si>
  <si>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</si>
  <si>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</si>
  <si>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</si>
  <si>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</si>
  <si>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</si>
  <si>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</si>
  <si>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</si>
  <si>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</si>
  <si>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</si>
  <si>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</si>
  <si>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</si>
  <si>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</si>
  <si>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</si>
  <si>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</si>
  <si>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</si>
  <si>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</si>
  <si>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</si>
  <si>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</si>
  <si>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</si>
  <si>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</si>
  <si>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</si>
  <si>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</si>
  <si>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</si>
  <si>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</si>
  <si>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</si>
  <si>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</si>
  <si>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</si>
  <si>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</si>
  <si>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</si>
  <si>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</si>
  <si>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</si>
  <si>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</si>
  <si>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</si>
  <si>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</si>
  <si>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</si>
  <si>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</si>
  <si>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</si>
  <si>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</si>
  <si>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</si>
  <si>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</si>
  <si>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</si>
  <si>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</si>
  <si>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</si>
  <si>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</si>
  <si>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</si>
  <si>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</si>
  <si>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</si>
  <si>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</si>
  <si>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</si>
  <si>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</si>
  <si>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</si>
  <si>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</si>
  <si>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</si>
  <si>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</si>
  <si>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</si>
  <si>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</si>
  <si>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</si>
  <si>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</si>
  <si>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</si>
  <si>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</si>
  <si>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</si>
  <si>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</si>
  <si>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</si>
  <si>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</si>
  <si>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</si>
  <si>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</si>
  <si>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</si>
  <si>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</si>
  <si>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</si>
  <si>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</si>
  <si>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</si>
  <si>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</si>
  <si>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</si>
  <si>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</si>
  <si>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</si>
  <si>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</si>
  <si>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</si>
  <si>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</si>
  <si>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</si>
  <si>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</si>
  <si>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</si>
  <si>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</si>
  <si>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</si>
  <si>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</si>
  <si>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</si>
  <si>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</si>
  <si>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</si>
  <si>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</si>
  <si>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</si>
  <si>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</si>
  <si>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</si>
  <si>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</si>
  <si>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</si>
  <si>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</si>
  <si>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</si>
  <si>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</si>
  <si>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</si>
  <si>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</si>
  <si>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</si>
  <si>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</si>
  <si>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</si>
  <si>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</si>
  <si>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</si>
  <si>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</si>
  <si>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</si>
  <si>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</si>
  <si>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</si>
  <si>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</si>
  <si>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</si>
  <si>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</si>
  <si>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</si>
  <si>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</si>
  <si>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</si>
  <si>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</si>
  <si>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</si>
  <si>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</si>
  <si>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</si>
  <si>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</si>
  <si>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</si>
  <si>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</si>
  <si>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</si>
  <si>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</si>
  <si>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</si>
  <si>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</si>
  <si>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</si>
  <si>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</si>
  <si>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</si>
  <si>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</si>
  <si>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</si>
  <si>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</si>
  <si>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</si>
  <si>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</si>
  <si>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</si>
  <si>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</si>
  <si>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</si>
  <si>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</si>
  <si>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</si>
  <si>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</si>
  <si>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</si>
  <si>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</si>
  <si>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</si>
  <si>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</si>
  <si>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</si>
  <si>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</si>
  <si>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</si>
  <si>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</si>
  <si>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</si>
  <si>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</si>
  <si>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</si>
  <si>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</si>
  <si>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</si>
  <si>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</si>
  <si>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</si>
  <si>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</si>
  <si>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</si>
  <si>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</si>
  <si>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</si>
  <si>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</si>
  <si>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</si>
  <si>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</si>
  <si>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</si>
  <si>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</si>
  <si>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</si>
  <si>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</si>
  <si>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</si>
  <si>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</si>
  <si>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</si>
  <si>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</si>
  <si>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</si>
  <si>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</si>
  <si>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</si>
  <si>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</si>
  <si>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</si>
  <si>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</si>
  <si>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</si>
  <si>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</si>
  <si>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</si>
  <si>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</si>
  <si>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</si>
  <si>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</si>
  <si>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</si>
  <si>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</si>
  <si>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</si>
  <si>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</si>
  <si>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</si>
  <si>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</si>
  <si>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</si>
  <si>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</si>
  <si>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</si>
  <si>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</si>
  <si>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</si>
  <si>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</si>
  <si>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</si>
  <si>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</si>
  <si>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</si>
  <si>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</si>
  <si>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</si>
  <si>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</si>
  <si>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</si>
  <si>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</si>
  <si>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</si>
  <si>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</si>
  <si>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</si>
  <si>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</si>
  <si>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</si>
  <si>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</si>
  <si>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</si>
  <si>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</si>
  <si>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</si>
  <si>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</si>
  <si>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</si>
  <si>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</si>
  <si>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</si>
  <si>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</si>
  <si>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</si>
  <si>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</si>
  <si>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</si>
  <si>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</si>
  <si>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</si>
  <si>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</si>
  <si>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</si>
  <si>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</si>
  <si>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</si>
  <si>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</si>
  <si>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</si>
  <si>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</si>
  <si>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</si>
  <si>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</si>
  <si>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</si>
  <si>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</si>
  <si>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</si>
  <si>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</si>
  <si>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</si>
  <si>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</si>
  <si>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</si>
  <si>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</si>
  <si>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</si>
  <si>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</si>
  <si>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</si>
  <si>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</si>
  <si>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</si>
  <si>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</si>
  <si>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</si>
  <si>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</si>
  <si>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</si>
  <si>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</si>
  <si>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</si>
  <si>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</si>
  <si>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</si>
  <si>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</si>
  <si>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</si>
  <si>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</si>
  <si>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</si>
  <si>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</si>
  <si>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</si>
  <si>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</si>
  <si>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</si>
  <si>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</si>
  <si>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</si>
  <si>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</si>
  <si>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</si>
  <si>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</si>
  <si>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</si>
  <si>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</si>
  <si>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</si>
  <si>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</si>
  <si>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</si>
  <si>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</si>
  <si>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</si>
  <si>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</si>
  <si>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</si>
  <si>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</si>
  <si>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</si>
  <si>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</si>
  <si>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</si>
  <si>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</si>
  <si>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</si>
  <si>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</si>
  <si>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</si>
  <si>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</si>
  <si>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</si>
  <si>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</si>
  <si>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</si>
  <si>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</si>
  <si>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</si>
  <si>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</si>
  <si>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</si>
  <si>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</si>
  <si>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</si>
  <si>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</si>
  <si>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</si>
  <si>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</si>
  <si>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</si>
  <si>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</si>
  <si>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</si>
  <si>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</si>
  <si>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</si>
  <si>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</si>
  <si>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</si>
  <si>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</si>
  <si>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</si>
  <si>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</si>
  <si>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</si>
  <si>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</si>
  <si>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</si>
  <si>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</si>
  <si>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</si>
  <si>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</si>
  <si>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</si>
  <si>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</si>
  <si>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</si>
  <si>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</si>
  <si>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</si>
  <si>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</si>
  <si>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</si>
  <si>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</si>
  <si>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</si>
  <si>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</si>
  <si>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</si>
  <si>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</si>
  <si>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</si>
  <si>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</si>
  <si>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</si>
  <si>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</si>
  <si>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</si>
  <si>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</si>
  <si>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</si>
  <si>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</si>
  <si>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</si>
  <si>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</si>
  <si>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</si>
  <si>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</si>
  <si>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</si>
  <si>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</si>
  <si>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</si>
  <si>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</si>
  <si>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</si>
  <si>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</si>
  <si>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</si>
  <si>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</si>
  <si>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</si>
  <si>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</si>
  <si>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</si>
  <si>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</si>
  <si>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</si>
  <si>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</si>
  <si>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</si>
  <si>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</si>
  <si>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</si>
  <si>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</si>
  <si>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</si>
  <si>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</si>
  <si>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</si>
  <si>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</si>
  <si>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</si>
  <si>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</si>
  <si>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</si>
  <si>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</si>
  <si>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</si>
  <si>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</si>
  <si>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</si>
  <si>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</si>
  <si>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</si>
  <si>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</si>
  <si>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</si>
  <si>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</si>
  <si>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</si>
  <si>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</si>
  <si>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</si>
  <si>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</si>
  <si>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</si>
  <si>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</si>
  <si>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</si>
  <si>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</si>
  <si>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</si>
  <si>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</si>
  <si>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</si>
  <si>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</si>
  <si>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</si>
  <si>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</si>
  <si>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</si>
  <si>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</si>
  <si>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</si>
  <si>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</si>
  <si>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</si>
  <si>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</si>
  <si>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</si>
  <si>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</si>
  <si>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</si>
  <si>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</si>
  <si>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</si>
  <si>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</si>
  <si>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</si>
  <si>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</si>
  <si>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</si>
  <si>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</si>
  <si>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</si>
  <si>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</si>
  <si>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</si>
  <si>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</si>
  <si>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</si>
  <si>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</si>
  <si>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</si>
  <si>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</si>
  <si>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</si>
  <si>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</si>
  <si>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</si>
  <si>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</si>
  <si>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</si>
  <si>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</si>
  <si>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</si>
  <si>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</si>
  <si>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</si>
  <si>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</si>
  <si>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</si>
  <si>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</si>
  <si>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</si>
  <si>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</si>
  <si>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</si>
  <si>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</si>
  <si>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</si>
  <si>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</si>
  <si>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</si>
  <si>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</si>
  <si>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</si>
  <si>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</si>
  <si>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</si>
  <si>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</si>
  <si>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</si>
  <si>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</si>
  <si>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</si>
  <si>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</si>
  <si>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</si>
  <si>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</si>
  <si>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</si>
  <si>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</si>
  <si>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</si>
  <si>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</si>
  <si>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</si>
  <si>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</si>
  <si>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</si>
  <si>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</si>
  <si>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</si>
  <si>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</si>
  <si>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</si>
  <si>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</si>
  <si>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</si>
  <si>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</si>
  <si>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</si>
  <si>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</si>
  <si>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</si>
  <si>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</si>
  <si>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</si>
  <si>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</si>
  <si>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</si>
  <si>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</si>
  <si>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</si>
  <si>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</si>
  <si>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</si>
  <si>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</si>
  <si>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</si>
  <si>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</si>
  <si>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</si>
  <si>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</si>
  <si>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</si>
  <si>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</si>
  <si>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</si>
  <si>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</si>
  <si>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</si>
  <si>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</si>
  <si>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</si>
  <si>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</si>
  <si>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</si>
  <si>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</si>
  <si>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</si>
  <si>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</si>
  <si>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</si>
  <si>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</si>
  <si>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</si>
  <si>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</si>
  <si>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</si>
  <si>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</si>
  <si>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</si>
  <si>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</si>
  <si>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</si>
  <si>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</si>
  <si>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</si>
  <si>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</si>
  <si>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</si>
  <si>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</si>
  <si>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</si>
  <si>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</si>
  <si>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</si>
  <si>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</si>
  <si>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</si>
  <si>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</si>
  <si>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</si>
  <si>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</si>
  <si>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</si>
  <si>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</si>
  <si>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</si>
  <si>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</si>
  <si>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</si>
  <si>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</si>
  <si>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</si>
  <si>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</si>
  <si>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</si>
  <si>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</si>
  <si>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</si>
  <si>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</si>
  <si>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</si>
  <si>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av ferrea 10-16</t>
  </si>
  <si>
    <t>fundecaf24@hotmail.com</t>
  </si>
  <si>
    <t>barrio la coordialidad</t>
  </si>
  <si>
    <t>OSCAR EDUARDO GONZALEZ ARIAS</t>
  </si>
  <si>
    <t xml:space="preserve"> 2021-52-20000108.0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</si>
</sst>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L25" sqref="L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800</v>
      </c>
      <c r="K20" s="147">
        <v>3154165700</v>
      </c>
      <c r="L20" s="148"/>
      <c r="M20" s="148">
        <v>44561</v>
      </c>
      <c r="N20" s="132">
        <f>+(M20-L20)/30</f>
        <v>1485.3666666666666</v>
      </c>
      <c r="O20" s="135"/>
      <c r="U20" s="131"/>
      <c r="V20" s="105">
        <f ca="1">NOW()</f>
        <v>44192.517035069446</v>
      </c>
      <c r="W20" s="105">
        <f ca="1">NOW()</f>
        <v>44192.517035069446</v>
      </c>
    </row>
    <row r="21" spans="1:23" ht="30" customHeight="1" outlineLevel="1" x14ac:dyDescent="0.25">
      <c r="A21" s="9"/>
      <c r="B21" s="71"/>
      <c r="C21" s="5"/>
      <c r="D21" s="5"/>
      <c r="E21" s="5"/>
      <c r="F21" s="5"/>
      <c r="G21" s="5"/>
      <c r="H21" s="70"/>
      <c r="I21" s="145" t="s">
        <v>110</v>
      </c>
      <c r="J21" s="146" t="s">
        <v>773</v>
      </c>
      <c r="K21" s="147"/>
      <c r="L21" s="148"/>
      <c r="M21" s="148">
        <v>44561</v>
      </c>
      <c r="N21" s="132">
        <f t="shared" ref="N21:N35" si="0">+(M21-L21)/30</f>
        <v>1485.3666666666666</v>
      </c>
      <c r="O21" s="136"/>
    </row>
    <row r="22" spans="1:23" ht="30" customHeight="1" outlineLevel="1" x14ac:dyDescent="0.25">
      <c r="A22" s="9"/>
      <c r="B22" s="71"/>
      <c r="C22" s="5"/>
      <c r="D22" s="5"/>
      <c r="E22" s="5"/>
      <c r="F22" s="5"/>
      <c r="G22" s="5"/>
      <c r="H22" s="70"/>
      <c r="I22" s="145" t="s">
        <v>110</v>
      </c>
      <c r="J22" s="146" t="s">
        <v>810</v>
      </c>
      <c r="K22" s="147"/>
      <c r="L22" s="148"/>
      <c r="M22" s="148">
        <v>44561</v>
      </c>
      <c r="N22" s="133">
        <f t="shared" ref="N22:N33" si="1">+(M22-L22)/30</f>
        <v>1485.3666666666666</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2699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0.04</v>
      </c>
      <c r="G179" s="161">
        <f>IF(F179&gt;0,SUM(E179+F179),"")</f>
        <v>0.06</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189249942</v>
      </c>
      <c r="F185" s="92"/>
      <c r="G185" s="93"/>
      <c r="H185" s="88"/>
      <c r="I185" s="90" t="s">
        <v>2627</v>
      </c>
      <c r="J185" s="162">
        <f>+SUM(M179:M183)</f>
        <v>0.05</v>
      </c>
      <c r="K185" s="234" t="s">
        <v>2628</v>
      </c>
      <c r="L185" s="234"/>
      <c r="M185" s="94">
        <f>+J185*(SUM(K20:K35))</f>
        <v>157708285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2703</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2702</v>
      </c>
      <c r="J211" s="27" t="s">
        <v>2622</v>
      </c>
      <c r="K211" s="123" t="s">
        <v>2700</v>
      </c>
      <c r="L211" s="21"/>
      <c r="M211" s="21"/>
      <c r="N211" s="21"/>
      <c r="O211" s="8"/>
    </row>
    <row r="212" spans="1:15" x14ac:dyDescent="0.25">
      <c r="A212" s="9"/>
      <c r="B212" s="27" t="s">
        <v>2619</v>
      </c>
      <c r="C212" s="123" t="s">
        <v>2703</v>
      </c>
      <c r="D212" s="21"/>
      <c r="G212" s="27" t="s">
        <v>2621</v>
      </c>
      <c r="H212" s="174">
        <v>3183305466</v>
      </c>
      <c r="J212" s="27" t="s">
        <v>2623</v>
      </c>
      <c r="K212" s="123"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4fb10211-09fb-4e80-9f0b-184718d5d98c"/>
    <ds:schemaRef ds:uri="a65d333d-5b59-4810-bc94-b80d9325abbc"/>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2020-12-27T17:25:51Z</cp:lastPrinted>
  <dcterms:created xsi:type="dcterms:W3CDTF">2020-10-14T21:57:42Z</dcterms:created>
  <dcterms:modified xsi:type="dcterms:W3CDTF">2020-12-27T17:34:08Z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