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<sst xmlns="http://schemas.openxmlformats.org/spreadsheetml/2006/main" count="3287" uniqueCount="2705">
  <si>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</si>
  <si>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</si>
  <si>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</si>
  <si>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</si>
  <si>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</si>
  <si>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</si>
  <si>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</si>
  <si>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</si>
  <si>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</si>
  <si>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</si>
  <si>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</si>
  <si>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</si>
  <si>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</si>
  <si>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</si>
  <si>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</si>
  <si>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</si>
  <si>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</si>
  <si>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</si>
  <si>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</si>
  <si>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</si>
  <si>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</si>
  <si>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</si>
  <si>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</si>
  <si>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</si>
  <si>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</si>
  <si>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</si>
  <si>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</si>
  <si>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</si>
  <si>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</si>
  <si>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</si>
  <si>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</si>
  <si>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</si>
  <si>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</si>
  <si>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</si>
  <si>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</si>
  <si>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</si>
  <si>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</si>
  <si>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</si>
  <si>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</si>
  <si>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</si>
  <si>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</si>
  <si>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</si>
  <si>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</si>
  <si>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</si>
  <si>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</si>
  <si>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</si>
  <si>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</si>
  <si>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</si>
  <si>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</si>
  <si>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</si>
  <si>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</si>
  <si>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</si>
  <si>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</si>
  <si>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</si>
  <si>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</si>
  <si>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</si>
  <si>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</si>
  <si>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</si>
  <si>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</si>
  <si>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</si>
  <si>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</si>
  <si>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</si>
  <si>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</si>
  <si>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</si>
  <si>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</si>
  <si>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</si>
  <si>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</si>
  <si>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</si>
  <si>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</si>
  <si>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</si>
  <si>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</si>
  <si>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</si>
  <si>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</si>
  <si>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</si>
  <si>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</si>
  <si>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</si>
  <si>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</si>
  <si>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</si>
  <si>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</si>
  <si>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</si>
  <si>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</si>
  <si>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</si>
  <si>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</si>
  <si>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</si>
  <si>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</si>
  <si>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</si>
  <si>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</si>
  <si>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</si>
  <si>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</si>
  <si>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</si>
  <si>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</si>
  <si>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</si>
  <si>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</si>
  <si>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</si>
  <si>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</si>
  <si>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</si>
  <si>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</si>
  <si>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</si>
  <si>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</si>
  <si>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</si>
  <si>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</si>
  <si>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</si>
  <si>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</si>
  <si>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</si>
  <si>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</si>
  <si>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</si>
  <si>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</si>
  <si>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</si>
  <si>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</si>
  <si>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</si>
  <si>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</si>
  <si>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</si>
  <si>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</si>
  <si>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</si>
  <si>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</si>
  <si>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</si>
  <si>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</si>
  <si>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</si>
  <si>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</si>
  <si>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</si>
  <si>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</si>
  <si>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</si>
  <si>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</si>
  <si>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</si>
  <si>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</si>
  <si>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</si>
  <si>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</si>
  <si>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</si>
  <si>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</si>
  <si>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</si>
  <si>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</si>
  <si>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</si>
  <si>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</si>
  <si>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</si>
  <si>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</si>
  <si>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</si>
  <si>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</si>
  <si>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</si>
  <si>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</si>
  <si>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</si>
  <si>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</si>
  <si>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</si>
  <si>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</si>
  <si>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</si>
  <si>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</si>
  <si>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</si>
  <si>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</si>
  <si>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</si>
  <si>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</si>
  <si>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</si>
  <si>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</si>
  <si>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</si>
  <si>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</si>
  <si>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</si>
  <si>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</si>
  <si>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</si>
  <si>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</si>
  <si>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</si>
  <si>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</si>
  <si>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</si>
  <si>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</si>
  <si>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</si>
  <si>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</si>
  <si>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</si>
  <si>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</si>
  <si>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</si>
  <si>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</si>
  <si>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</si>
  <si>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</si>
  <si>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</si>
  <si>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</si>
  <si>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</si>
  <si>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</si>
  <si>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</si>
  <si>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</si>
  <si>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</si>
  <si>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</si>
  <si>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</si>
  <si>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</si>
  <si>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</si>
  <si>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</si>
  <si>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</si>
  <si>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</si>
  <si>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</si>
  <si>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</si>
  <si>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</si>
  <si>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</si>
  <si>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</si>
  <si>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</si>
  <si>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</si>
  <si>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</si>
  <si>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</si>
  <si>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</si>
  <si>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</si>
  <si>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</si>
  <si>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</si>
  <si>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</si>
  <si>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</si>
  <si>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</si>
  <si>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</si>
  <si>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</si>
  <si>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</si>
  <si>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</si>
  <si>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</si>
  <si>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</si>
  <si>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</si>
  <si>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</si>
  <si>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</si>
  <si>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</si>
  <si>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</si>
  <si>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</si>
  <si>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</si>
  <si>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</si>
  <si>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</si>
  <si>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</si>
  <si>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</si>
  <si>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</si>
  <si>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</si>
  <si>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</si>
  <si>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</si>
  <si>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</si>
  <si>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</si>
  <si>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</si>
  <si>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</si>
  <si>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</si>
  <si>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</si>
  <si>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</si>
  <si>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</si>
  <si>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</si>
  <si>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</si>
  <si>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</si>
  <si>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</si>
  <si>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</si>
  <si>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</si>
  <si>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</si>
  <si>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</si>
  <si>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</si>
  <si>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</si>
  <si>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</si>
  <si>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</si>
  <si>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</si>
  <si>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</si>
  <si>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</si>
  <si>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</si>
  <si>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</si>
  <si>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</si>
  <si>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</si>
  <si>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</si>
  <si>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</si>
  <si>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</si>
  <si>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</si>
  <si>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</si>
  <si>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</si>
  <si>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</si>
  <si>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</si>
  <si>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</si>
  <si>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</si>
  <si>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</si>
  <si>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</si>
  <si>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</si>
  <si>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</si>
  <si>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</si>
  <si>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</si>
  <si>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</si>
  <si>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</si>
  <si>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</si>
  <si>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</si>
  <si>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</si>
  <si>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</si>
  <si>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</si>
  <si>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</si>
  <si>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</si>
  <si>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</si>
  <si>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</si>
  <si>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</si>
  <si>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</si>
  <si>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</si>
  <si>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</si>
  <si>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</si>
  <si>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</si>
  <si>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</si>
  <si>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</si>
  <si>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</si>
  <si>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</si>
  <si>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</si>
  <si>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</si>
  <si>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</si>
  <si>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</si>
  <si>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</si>
  <si>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</si>
  <si>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</si>
  <si>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</si>
  <si>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</si>
  <si>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</si>
  <si>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</si>
  <si>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</si>
  <si>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</si>
  <si>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</si>
  <si>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</si>
  <si>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</si>
  <si>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</si>
  <si>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</si>
  <si>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</si>
  <si>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</si>
  <si>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</si>
  <si>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</si>
  <si>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</si>
  <si>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</si>
  <si>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</si>
  <si>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</si>
  <si>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</si>
  <si>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</si>
  <si>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</si>
  <si>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</si>
  <si>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</si>
  <si>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</si>
  <si>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</si>
  <si>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</si>
  <si>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</si>
  <si>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</si>
  <si>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</si>
  <si>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</si>
  <si>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</si>
  <si>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</si>
  <si>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</si>
  <si>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</si>
  <si>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</si>
  <si>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</si>
  <si>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</si>
  <si>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</si>
  <si>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</si>
  <si>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</si>
  <si>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</si>
  <si>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</si>
  <si>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</si>
  <si>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</si>
  <si>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</si>
  <si>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</si>
  <si>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</si>
  <si>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</si>
  <si>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</si>
  <si>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</si>
  <si>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</si>
  <si>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</si>
  <si>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</si>
  <si>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</si>
  <si>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</si>
  <si>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</si>
  <si>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</si>
  <si>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</si>
  <si>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</si>
  <si>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</si>
  <si>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</si>
  <si>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</si>
  <si>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</si>
  <si>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</si>
  <si>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</si>
  <si>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</si>
  <si>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</si>
  <si>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</si>
  <si>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</si>
  <si>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</si>
  <si>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</si>
  <si>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</si>
  <si>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</si>
  <si>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</si>
  <si>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</si>
  <si>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</si>
  <si>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</si>
  <si>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</si>
  <si>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</si>
  <si>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</si>
  <si>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</si>
  <si>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</si>
  <si>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</si>
  <si>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</si>
  <si>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</si>
  <si>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</si>
  <si>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</si>
  <si>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</si>
  <si>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</si>
  <si>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</si>
  <si>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</si>
  <si>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</si>
  <si>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</si>
  <si>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</si>
  <si>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</si>
  <si>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</si>
  <si>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</si>
  <si>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</si>
  <si>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</si>
  <si>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</si>
  <si>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</si>
  <si>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</si>
  <si>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</si>
  <si>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</si>
  <si>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</si>
  <si>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</si>
  <si>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</si>
  <si>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</si>
  <si>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</si>
  <si>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</si>
  <si>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</si>
  <si>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</si>
  <si>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</si>
  <si>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</si>
  <si>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</si>
  <si>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</si>
  <si>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</si>
  <si>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</si>
  <si>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</si>
  <si>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</si>
  <si>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</si>
  <si>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</si>
  <si>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</si>
  <si>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</si>
  <si>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</si>
  <si>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</si>
  <si>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</si>
  <si>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</si>
  <si>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</si>
  <si>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</si>
  <si>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</si>
  <si>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</si>
  <si>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</si>
  <si>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</si>
  <si>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</si>
  <si>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</si>
  <si>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</si>
  <si>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</si>
  <si>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</si>
  <si>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</si>
  <si>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</si>
  <si>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</si>
  <si>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</si>
  <si>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</si>
  <si>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</si>
  <si>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</si>
  <si>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</si>
  <si>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</si>
  <si>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</si>
  <si>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</si>
  <si>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</si>
  <si>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</si>
  <si>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</si>
  <si>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</si>
  <si>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</si>
  <si>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</si>
  <si>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</si>
  <si>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</si>
  <si>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</si>
  <si>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</si>
  <si>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</si>
  <si>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</si>
  <si>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</si>
  <si>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</si>
  <si>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</si>
  <si>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</si>
  <si>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</si>
  <si>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</si>
  <si>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</si>
  <si>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</si>
  <si>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</si>
  <si>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</si>
  <si>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</si>
  <si>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</si>
  <si>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</si>
  <si>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</si>
  <si>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</si>
  <si>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</si>
  <si>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</si>
  <si>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</si>
  <si>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</si>
  <si>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</si>
  <si>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</si>
  <si>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</si>
  <si>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</si>
  <si>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</si>
  <si>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</si>
  <si>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</si>
  <si>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</si>
  <si>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</si>
  <si>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</si>
  <si>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</si>
  <si>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</si>
  <si>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</si>
  <si>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</si>
  <si>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</si>
  <si>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</si>
  <si>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</si>
  <si>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</si>
  <si>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</si>
  <si>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</si>
  <si>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</si>
  <si>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</si>
  <si>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</si>
  <si>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</si>
  <si>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</si>
  <si>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</si>
  <si>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</si>
  <si>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</si>
  <si>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</si>
  <si>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</si>
  <si>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</si>
  <si>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</si>
  <si>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</si>
  <si>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</si>
  <si>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</si>
  <si>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</si>
  <si>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</si>
  <si>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</si>
  <si>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</si>
  <si>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</si>
  <si>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</si>
  <si>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</si>
  <si>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</si>
  <si>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</si>
  <si>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</si>
  <si>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</si>
  <si>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</si>
  <si>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</si>
  <si>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</si>
  <si>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</si>
  <si>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</si>
  <si>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</si>
  <si>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</si>
  <si>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</si>
  <si>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</si>
  <si>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</si>
  <si>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</si>
  <si>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</si>
  <si>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</si>
  <si>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</si>
  <si>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</si>
  <si>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</si>
  <si>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</si>
  <si>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</si>
  <si>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</si>
  <si>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</si>
  <si>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</si>
  <si>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</si>
  <si>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</si>
  <si>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</si>
  <si>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</si>
  <si>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</si>
  <si>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</si>
  <si>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</si>
  <si>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</si>
  <si>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</si>
  <si>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</si>
  <si>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</si>
  <si>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</si>
  <si>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</si>
  <si>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</si>
  <si>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</si>
  <si>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</si>
  <si>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</si>
  <si>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</si>
  <si>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</si>
  <si>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</si>
  <si>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</si>
  <si>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</si>
  <si>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</si>
  <si>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</si>
  <si>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</si>
  <si>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</si>
  <si>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</si>
  <si>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</si>
  <si>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</si>
  <si>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</si>
  <si>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</si>
  <si>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</si>
  <si>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</si>
  <si>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</si>
  <si>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</si>
  <si>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</si>
  <si>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</si>
  <si>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</si>
  <si>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</si>
  <si>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</si>
  <si>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</si>
  <si>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</si>
  <si>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</si>
  <si>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</si>
  <si>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</si>
  <si>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</si>
  <si>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</si>
  <si>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</si>
  <si>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</si>
  <si>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</si>
  <si>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</si>
  <si>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</si>
  <si>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</si>
  <si>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</si>
  <si>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</si>
  <si>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</si>
  <si>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</si>
  <si>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</si>
  <si>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</si>
  <si>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</si>
  <si>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</si>
  <si>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</si>
  <si>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</si>
  <si>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</si>
  <si>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</si>
  <si>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</si>
  <si>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</si>
  <si>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</si>
  <si>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</si>
  <si>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</si>
  <si>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</si>
  <si>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</si>
  <si>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</si>
  <si>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</si>
  <si>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</si>
  <si>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</si>
  <si>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</si>
  <si>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</si>
  <si>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</si>
  <si>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</si>
  <si>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</si>
  <si>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</si>
  <si>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</si>
  <si>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</si>
  <si>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</si>
  <si>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</si>
  <si>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</si>
  <si>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</si>
  <si>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</si>
  <si>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</si>
  <si>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</si>
  <si>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</si>
  <si>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</si>
  <si>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</si>
  <si>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</si>
  <si>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</si>
  <si>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</si>
  <si>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</si>
  <si>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</si>
  <si>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</si>
  <si>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</si>
  <si>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</si>
  <si>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</si>
  <si>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</si>
  <si>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</si>
  <si>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</si>
  <si>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</si>
  <si>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</si>
  <si>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</si>
  <si>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</si>
  <si>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</si>
  <si>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</si>
  <si>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</si>
  <si>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</si>
  <si>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</si>
  <si>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</si>
  <si>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</si>
  <si>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</si>
  <si>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</si>
  <si>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</si>
  <si>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</si>
  <si>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</si>
  <si>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</si>
  <si>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</si>
  <si>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</si>
  <si>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</si>
  <si>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</si>
  <si>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</si>
  <si>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</si>
  <si>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</si>
  <si>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</si>
  <si>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</si>
  <si>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</si>
  <si>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</si>
  <si>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</si>
  <si>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</si>
  <si>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</si>
  <si>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</si>
  <si>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</si>
  <si>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</si>
  <si>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</si>
  <si>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</si>
  <si>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</si>
  <si>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</si>
  <si>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</si>
  <si>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</si>
  <si>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</si>
  <si>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</si>
  <si>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</si>
  <si>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</si>
  <si>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</si>
  <si>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</si>
  <si>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</si>
  <si>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</si>
  <si>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</si>
  <si>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</si>
  <si>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</si>
  <si>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</si>
  <si>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</si>
  <si>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</si>
  <si>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</si>
  <si>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</si>
  <si>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</si>
  <si>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</si>
  <si>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</si>
  <si>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</si>
  <si>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</si>
  <si>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</si>
  <si>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</si>
  <si>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</si>
  <si>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</si>
  <si>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</si>
  <si>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</si>
  <si>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</si>
  <si>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</si>
  <si>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</si>
  <si>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</si>
  <si>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</si>
  <si>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</si>
  <si>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</si>
  <si>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</si>
  <si>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</si>
  <si>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</si>
  <si>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</si>
  <si>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</si>
  <si>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</si>
  <si>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</si>
  <si>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</si>
  <si>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</si>
  <si>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</si>
  <si>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</si>
  <si>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</si>
  <si>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</si>
  <si>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</si>
  <si>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</si>
  <si>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</si>
  <si>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</si>
  <si>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</si>
  <si>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</si>
  <si>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</si>
  <si>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</si>
  <si>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</si>
  <si>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</si>
  <si>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</si>
  <si>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</si>
  <si>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</si>
  <si>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</si>
  <si>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</si>
  <si>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</si>
  <si>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</si>
  <si>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</si>
  <si>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</si>
  <si>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</si>
  <si>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</si>
  <si>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</si>
  <si>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</si>
  <si>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</si>
  <si>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</si>
  <si>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</si>
  <si>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</si>
  <si>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</si>
  <si>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</si>
  <si>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</si>
  <si>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</si>
  <si>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</si>
  <si>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</si>
  <si>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</si>
  <si>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</si>
  <si>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</si>
  <si>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</si>
  <si>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</si>
  <si>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</si>
  <si>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</si>
  <si>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</si>
  <si>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</si>
  <si>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</si>
  <si>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</si>
  <si>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</si>
  <si>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</si>
  <si>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</si>
  <si>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</si>
  <si>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</si>
  <si>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</si>
  <si>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</si>
  <si>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</si>
  <si>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</si>
  <si>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</si>
  <si>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</si>
  <si>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</si>
  <si>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</si>
  <si>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</si>
  <si>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</si>
  <si>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</si>
  <si>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</si>
  <si>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</si>
  <si>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</si>
  <si>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</si>
  <si>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</si>
  <si>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</si>
  <si>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</si>
  <si>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</si>
  <si>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</si>
  <si>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</si>
  <si>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</si>
  <si>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</si>
  <si>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</si>
  <si>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</si>
  <si>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</si>
  <si>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</si>
  <si>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</si>
  <si>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</si>
  <si>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</si>
  <si>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</si>
  <si>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</si>
  <si>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</si>
  <si>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</si>
  <si>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</si>
  <si>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</si>
  <si>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</si>
  <si>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</si>
  <si>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</si>
  <si>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</si>
  <si>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</si>
  <si>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</si>
  <si>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</si>
  <si>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</si>
  <si>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</si>
  <si>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</si>
  <si>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</si>
  <si>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</si>
  <si>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</si>
  <si>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</si>
  <si>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</si>
  <si>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</si>
  <si>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</si>
  <si>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</si>
  <si>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</si>
  <si>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</si>
  <si>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</si>
  <si>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</si>
  <si>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</si>
  <si>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</si>
  <si>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</si>
  <si>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</si>
  <si>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</si>
  <si>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</si>
  <si>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</si>
  <si>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</si>
  <si>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</si>
  <si>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</si>
  <si>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</si>
  <si>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</si>
  <si>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</si>
  <si>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</si>
  <si>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</si>
  <si>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</si>
  <si>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</si>
  <si>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</si>
  <si>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</si>
  <si>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</si>
  <si>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</si>
  <si>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</si>
  <si>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</si>
  <si>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</si>
  <si>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</si>
  <si>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</si>
  <si>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</si>
  <si>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</si>
  <si>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</si>
  <si>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</si>
  <si>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</si>
  <si>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</si>
  <si>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</si>
  <si>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</si>
  <si>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</si>
  <si>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</si>
  <si>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</si>
  <si>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</si>
  <si>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</si>
  <si>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</si>
  <si>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</si>
  <si>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</si>
  <si>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</si>
  <si>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</si>
  <si>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</si>
  <si>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</si>
  <si>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</si>
  <si>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</si>
  <si>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</si>
  <si>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</si>
  <si>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</si>
  <si>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</si>
  <si>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</si>
  <si>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</si>
  <si>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</si>
  <si>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</si>
  <si>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</si>
  <si>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</si>
  <si>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</si>
  <si>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</si>
  <si>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</si>
  <si>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</si>
  <si>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</si>
  <si>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</si>
  <si>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</si>
  <si>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</si>
  <si>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</si>
  <si>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</si>
  <si>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</si>
  <si>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</si>
  <si>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</si>
  <si>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</si>
  <si>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</si>
  <si>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</si>
  <si>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</si>
  <si>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</si>
  <si>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</si>
  <si>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</si>
  <si>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</si>
  <si>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</si>
  <si>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</si>
  <si>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</si>
  <si>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</si>
  <si>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</si>
  <si>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</si>
  <si>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</si>
  <si>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</si>
  <si>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</si>
  <si>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</si>
  <si>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</si>
  <si>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</si>
  <si>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</si>
  <si>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</si>
  <si>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</si>
  <si>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</si>
  <si>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</si>
  <si>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</si>
  <si>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</si>
  <si>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</si>
  <si>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</si>
  <si>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</si>
  <si>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</si>
  <si>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</si>
  <si>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</si>
  <si>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</si>
  <si>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</si>
  <si>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</si>
  <si>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</si>
  <si>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</si>
  <si>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</si>
  <si>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</si>
  <si>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</si>
  <si>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</si>
  <si>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</si>
  <si>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</si>
  <si>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</si>
  <si>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</si>
  <si>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</si>
  <si>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</si>
  <si>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</si>
  <si>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</si>
  <si>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</si>
  <si>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</si>
  <si>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</si>
  <si>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</si>
  <si>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</si>
  <si>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</si>
  <si>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</si>
  <si>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</si>
  <si>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</si>
  <si>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</si>
  <si>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</si>
  <si>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</si>
  <si>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</si>
  <si>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</si>
  <si>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</si>
  <si>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</si>
  <si>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</si>
  <si>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</si>
  <si>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</si>
  <si>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</si>
  <si>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</si>
  <si>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</si>
  <si>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</si>
  <si>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</si>
  <si>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</si>
  <si>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</si>
  <si>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</si>
  <si>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</si>
  <si>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</si>
  <si>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</si>
  <si>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</si>
  <si>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</si>
  <si>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</si>
  <si>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</si>
  <si>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</si>
  <si>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</si>
  <si>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</si>
  <si>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</si>
  <si>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</si>
  <si>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</si>
  <si>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</si>
  <si>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</si>
  <si>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</si>
  <si>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</si>
  <si>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</si>
  <si>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</si>
  <si>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</si>
  <si>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</si>
  <si>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</si>
  <si>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</si>
  <si>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</si>
  <si>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</si>
  <si>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</si>
  <si>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</si>
  <si>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</si>
  <si>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</si>
  <si>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</si>
  <si>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</si>
  <si>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</si>
  <si>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</si>
  <si>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</si>
  <si>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</si>
  <si>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</si>
  <si>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</si>
  <si>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</si>
  <si>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</si>
  <si>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</si>
  <si>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</si>
  <si>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</si>
  <si>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</si>
  <si>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</si>
  <si>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</si>
  <si>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</si>
  <si>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</si>
  <si>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</si>
  <si>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</si>
  <si>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</si>
  <si>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</si>
  <si>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</si>
  <si>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</si>
  <si>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</si>
  <si>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</si>
  <si>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</si>
  <si>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</si>
  <si>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</si>
  <si>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</si>
  <si>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</si>
  <si>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</si>
  <si>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</si>
  <si>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</si>
  <si>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</si>
  <si>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</si>
  <si>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</si>
  <si>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</si>
  <si>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</si>
  <si>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</si>
  <si>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</si>
  <si>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</si>
  <si>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</si>
  <si>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</si>
  <si>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</si>
  <si>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</si>
  <si>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</si>
  <si>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</si>
  <si>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</si>
  <si>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</si>
  <si>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</si>
  <si>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</si>
  <si>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</si>
  <si>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</si>
  <si>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</si>
  <si>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</si>
  <si>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</si>
  <si>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</si>
  <si>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</si>
  <si>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</si>
  <si>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</si>
  <si>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</si>
  <si>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</si>
  <si>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</si>
  <si>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</si>
  <si>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</si>
  <si>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</si>
  <si>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</si>
  <si>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</si>
  <si>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</si>
  <si>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</si>
  <si>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</si>
  <si>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</si>
  <si>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</si>
  <si>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</si>
  <si>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</si>
  <si>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</si>
  <si>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</si>
  <si>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</si>
  <si>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</si>
  <si>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</si>
  <si>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</si>
  <si>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</si>
  <si>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</si>
  <si>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</si>
  <si>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</si>
  <si>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</si>
  <si>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</si>
  <si>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</si>
  <si>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</si>
  <si>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</si>
  <si>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</si>
  <si>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</si>
  <si>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</si>
  <si>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</si>
  <si>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</si>
  <si>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</si>
  <si>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</si>
  <si>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</si>
  <si>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</si>
  <si>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</si>
  <si>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</si>
  <si>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</si>
  <si>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</si>
  <si>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</si>
  <si>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</si>
  <si>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</si>
  <si>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</si>
  <si>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</si>
  <si>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</si>
  <si>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</si>
  <si>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</si>
  <si>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</si>
  <si>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</si>
  <si>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</si>
  <si>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</si>
  <si>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</si>
  <si>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</si>
  <si>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</si>
  <si>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</si>
  <si>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</si>
  <si>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</si>
  <si>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</si>
  <si>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</si>
  <si>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</si>
  <si>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</si>
  <si>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</si>
  <si>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</si>
  <si>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</si>
  <si>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</si>
  <si>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</si>
  <si>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</si>
  <si>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</si>
  <si>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</si>
  <si>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</si>
  <si>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</si>
  <si>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</si>
  <si>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</si>
  <si>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</si>
  <si>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</si>
  <si>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</si>
  <si>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</si>
  <si>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</si>
  <si>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</si>
  <si>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</si>
  <si>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</si>
  <si>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</si>
  <si>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</si>
  <si>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</si>
  <si>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</si>
  <si>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</si>
  <si>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</si>
  <si>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</si>
  <si>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</si>
  <si>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</si>
  <si>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</si>
  <si>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</si>
  <si>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</si>
  <si>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</si>
  <si>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</si>
  <si>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</si>
  <si>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</si>
  <si>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</si>
  <si>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</si>
  <si>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</si>
  <si>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</si>
  <si>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</si>
  <si>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</si>
  <si>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</si>
  <si>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</si>
  <si>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</si>
  <si>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</si>
  <si>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</si>
  <si>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</si>
  <si>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</si>
  <si>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</si>
  <si>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</si>
  <si>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</si>
  <si>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</si>
  <si>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</si>
  <si>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</si>
  <si>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</si>
  <si>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</si>
  <si>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</si>
  <si>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</si>
  <si>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</si>
  <si>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</si>
  <si>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</si>
  <si>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</si>
  <si>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</si>
  <si>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</si>
  <si>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</si>
  <si>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</si>
  <si>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</si>
  <si>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</si>
  <si>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</si>
  <si>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</si>
  <si>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</si>
  <si>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</si>
  <si>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</si>
  <si>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</si>
  <si>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</si>
  <si>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</si>
  <si>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</si>
  <si>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</si>
  <si>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</si>
  <si>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</si>
  <si>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</si>
  <si>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</si>
  <si>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</si>
  <si>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</si>
  <si>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</si>
  <si>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</si>
  <si>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</si>
  <si>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</si>
  <si>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</si>
  <si>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</si>
  <si>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</si>
  <si>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</si>
  <si>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</si>
  <si>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</si>
  <si>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</si>
  <si>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</si>
  <si>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</si>
  <si>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</si>
  <si>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</si>
  <si>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</si>
  <si>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</si>
  <si>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</si>
  <si>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</si>
  <si>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</si>
  <si>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</si>
  <si>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</si>
  <si>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</si>
  <si>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</si>
  <si>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</si>
  <si>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</si>
  <si>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</si>
  <si>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</si>
  <si>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</si>
  <si>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</si>
  <si>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</si>
  <si>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</si>
  <si>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</si>
  <si>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</si>
  <si>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</si>
  <si>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</si>
  <si>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</si>
  <si>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</si>
  <si>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</si>
  <si>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</si>
  <si>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</si>
  <si>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</si>
  <si>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</si>
  <si>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</si>
  <si>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</si>
  <si>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</si>
  <si>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</si>
  <si>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</si>
  <si>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</si>
  <si>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</si>
  <si>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</si>
  <si>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</si>
  <si>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</si>
  <si>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</si>
  <si>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</si>
  <si>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</si>
  <si>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</si>
  <si>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</si>
  <si>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</si>
  <si>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</si>
  <si>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</si>
  <si>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</si>
  <si>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</si>
  <si>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</si>
  <si>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</si>
  <si>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</si>
  <si>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</si>
  <si>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</si>
  <si>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</si>
  <si>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</si>
  <si>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</si>
  <si>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</si>
  <si>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</si>
  <si>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</si>
  <si>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</si>
  <si>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</si>
  <si>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</si>
  <si>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</si>
  <si>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</si>
  <si>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</si>
  <si>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</si>
  <si>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</si>
  <si>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</si>
  <si>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</si>
  <si>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</si>
  <si>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</si>
  <si>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</si>
  <si>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</si>
  <si>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</si>
  <si>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</si>
  <si>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</si>
  <si>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</si>
  <si>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</si>
  <si>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</si>
  <si>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</si>
  <si>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</si>
  <si>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</si>
  <si>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</si>
  <si>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</si>
  <si>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</si>
  <si>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</si>
  <si>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</si>
  <si>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</si>
  <si>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</si>
  <si>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</si>
  <si>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</si>
  <si>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</si>
  <si>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</si>
  <si>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</si>
  <si>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</si>
  <si>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</si>
  <si>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</si>
  <si>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</si>
  <si>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</si>
  <si>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</si>
  <si>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</si>
  <si>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</si>
  <si>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</si>
  <si>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</si>
  <si>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</si>
  <si>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</si>
  <si>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</si>
  <si>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</si>
  <si>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</si>
  <si>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</si>
  <si>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</si>
  <si>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</si>
  <si>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</si>
  <si>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</si>
  <si>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</si>
  <si>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</si>
  <si>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</si>
  <si>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</si>
  <si>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</si>
  <si>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</si>
  <si>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</si>
  <si>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</si>
  <si>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</si>
  <si>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</si>
  <si>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</si>
  <si>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</si>
  <si>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</si>
  <si>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</si>
  <si>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</si>
  <si>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</si>
  <si>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</si>
  <si>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</si>
  <si>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</si>
  <si>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</si>
  <si>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</si>
  <si>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</si>
  <si>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</si>
  <si>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</si>
  <si>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</si>
  <si>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</si>
  <si>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</si>
  <si>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</si>
  <si>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</si>
  <si>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</si>
  <si>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</si>
  <si>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</si>
  <si>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</si>
  <si>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</si>
  <si>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</si>
  <si>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</si>
  <si>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</si>
  <si>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</si>
  <si>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</si>
  <si>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</si>
  <si>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</si>
  <si>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</si>
  <si>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</si>
  <si>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</si>
  <si>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</si>
  <si>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</si>
  <si>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</si>
  <si>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</si>
  <si>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</si>
  <si>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</si>
  <si>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</si>
  <si>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</si>
  <si>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</si>
  <si>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</si>
  <si>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</si>
  <si>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</si>
  <si>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</si>
  <si>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</si>
  <si>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</si>
  <si>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</si>
  <si>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</si>
  <si>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</si>
  <si>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</si>
  <si>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</si>
  <si>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</si>
  <si>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</si>
  <si>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</si>
  <si>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</si>
  <si>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</si>
  <si>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</si>
  <si>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</si>
  <si>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</si>
  <si>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</si>
  <si>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</si>
  <si>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</si>
  <si>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</si>
  <si>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</si>
  <si>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</si>
  <si>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</si>
  <si>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</si>
  <si>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</si>
  <si>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</si>
  <si>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</si>
  <si>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</si>
  <si>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</si>
  <si>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</si>
  <si>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</si>
  <si>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</si>
  <si>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</si>
  <si>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</si>
  <si>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</si>
  <si>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</si>
  <si>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</si>
  <si>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</si>
  <si>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</si>
  <si>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</si>
  <si>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</si>
  <si>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</si>
  <si>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</si>
  <si>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</si>
  <si>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</si>
  <si>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</si>
  <si>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</si>
  <si>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</si>
  <si>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</si>
  <si>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</si>
  <si>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</si>
  <si>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</si>
  <si>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</si>
  <si>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</si>
  <si>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</si>
  <si>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</si>
  <si>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</si>
  <si>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</si>
  <si>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</si>
  <si>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</si>
  <si>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</si>
  <si>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</si>
  <si>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</si>
  <si>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</si>
  <si>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</si>
  <si>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</si>
  <si>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</si>
  <si>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</si>
  <si>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</si>
  <si>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</si>
  <si>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</si>
  <si>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</si>
  <si>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</si>
  <si>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</si>
  <si>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</si>
  <si>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</si>
  <si>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</si>
  <si>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</si>
  <si>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</si>
  <si>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</si>
  <si>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</si>
  <si>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</si>
  <si>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</si>
  <si>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</si>
  <si>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</si>
  <si>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</si>
  <si>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</si>
  <si>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</si>
  <si>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</si>
  <si>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</si>
  <si>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</si>
  <si>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</si>
  <si>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</si>
  <si>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</si>
  <si>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</si>
  <si>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</si>
  <si>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</si>
  <si>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</si>
  <si>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</si>
  <si>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</si>
  <si>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</si>
  <si>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</si>
  <si>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</si>
  <si>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</si>
  <si>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</si>
  <si>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</si>
  <si>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</si>
  <si>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</si>
  <si>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</si>
  <si>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</si>
  <si>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</si>
  <si>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</si>
  <si>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</si>
  <si>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</si>
  <si>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</si>
  <si>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</si>
  <si>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</si>
  <si>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</si>
  <si>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</si>
  <si>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</si>
  <si>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</si>
  <si>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</si>
  <si>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</si>
  <si>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</si>
  <si>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</si>
  <si>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</si>
  <si>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</si>
  <si>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</si>
  <si>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</si>
  <si>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</si>
  <si>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</si>
  <si>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</si>
  <si>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</si>
  <si>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</si>
  <si>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</si>
  <si>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</si>
  <si>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</si>
  <si>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</si>
  <si>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</si>
  <si>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</si>
  <si>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</si>
  <si>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</si>
  <si>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</si>
  <si>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</si>
  <si>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</si>
  <si>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</si>
  <si>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</si>
  <si>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</si>
  <si>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</si>
  <si>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</si>
  <si>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</si>
  <si>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</si>
  <si>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</si>
  <si>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</si>
  <si>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</si>
  <si>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</si>
  <si>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</si>
  <si>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</si>
  <si>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</si>
  <si>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</si>
  <si>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</si>
  <si>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</si>
  <si>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</si>
  <si>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</si>
  <si>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</si>
  <si>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</si>
  <si>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</si>
  <si>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</si>
  <si>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</si>
  <si>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</si>
  <si>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</si>
  <si>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</si>
  <si>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</si>
  <si>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</si>
  <si>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</si>
  <si>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</si>
  <si>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</si>
  <si>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</si>
  <si>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</si>
  <si>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</si>
  <si>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</si>
  <si>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</si>
  <si>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</si>
  <si>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</si>
  <si>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</si>
  <si>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</si>
  <si>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</si>
  <si>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</si>
  <si>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</si>
  <si>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</si>
  <si>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</si>
  <si>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</si>
  <si>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</si>
  <si>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</si>
  <si>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</si>
  <si>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</si>
  <si>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</si>
  <si>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</si>
  <si>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</si>
  <si>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</si>
  <si>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</si>
  <si>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</si>
  <si>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</si>
  <si>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</si>
  <si>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</si>
  <si>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</si>
  <si>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</si>
  <si>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</si>
  <si>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</si>
  <si>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</si>
  <si>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</si>
  <si>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</si>
  <si>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</si>
  <si>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</si>
  <si>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</si>
  <si>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</si>
  <si>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</si>
  <si>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</si>
  <si>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</si>
  <si>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</si>
  <si>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</si>
  <si>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</si>
  <si>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</si>
  <si>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</si>
  <si>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</si>
  <si>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</si>
  <si>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</si>
  <si>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</si>
  <si>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</si>
  <si>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</si>
  <si>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</si>
  <si>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</si>
  <si>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</si>
  <si>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</si>
  <si>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</si>
  <si>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</si>
  <si>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</si>
  <si>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</si>
  <si>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</si>
  <si>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</si>
  <si>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</si>
  <si>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</si>
  <si>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</si>
  <si>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</si>
  <si>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</si>
  <si>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</si>
  <si>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</si>
  <si>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</si>
  <si>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</si>
  <si>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</si>
  <si>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</si>
  <si>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</si>
  <si>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</si>
  <si>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</si>
  <si>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</si>
  <si>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</si>
  <si>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</si>
  <si>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</si>
  <si>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</si>
  <si>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</si>
  <si>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</si>
  <si>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</si>
  <si>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</si>
  <si>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</si>
  <si>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</si>
  <si>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</si>
  <si>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</si>
  <si>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</si>
  <si>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</si>
  <si>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</si>
  <si>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</si>
  <si>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</si>
  <si>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</si>
  <si>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</si>
  <si>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</si>
  <si>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</si>
  <si>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</si>
  <si>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</si>
  <si>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</si>
  <si>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</si>
  <si>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</si>
  <si>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</si>
  <si>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</si>
  <si>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</si>
  <si>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</si>
  <si>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</si>
  <si>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</si>
  <si>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</si>
  <si>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</si>
  <si>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</si>
  <si>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</si>
  <si>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</si>
  <si>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</si>
  <si>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</si>
  <si>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</si>
  <si>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</si>
  <si>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</si>
  <si>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</si>
  <si>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</si>
  <si>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</si>
  <si>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</si>
  <si>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</si>
  <si>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</si>
  <si>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</si>
  <si>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</si>
  <si>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</si>
  <si>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</si>
  <si>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</si>
  <si>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</si>
  <si>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</si>
  <si>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</si>
  <si>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</si>
  <si>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</si>
  <si>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</si>
  <si>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</si>
  <si>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</si>
  <si>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</si>
  <si>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</si>
  <si>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</si>
  <si>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</si>
  <si>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</si>
  <si>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</si>
  <si>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</si>
  <si>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</si>
  <si>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</si>
  <si>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</si>
  <si>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</si>
  <si>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</si>
  <si>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</si>
  <si>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</si>
  <si>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</si>
  <si>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</si>
  <si>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</si>
  <si>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</si>
  <si>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</si>
  <si>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</si>
  <si>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</si>
  <si>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</si>
  <si>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</si>
  <si>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</si>
  <si>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</si>
  <si>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</si>
  <si>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</si>
  <si>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</si>
  <si>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</si>
  <si>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</si>
  <si>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</si>
  <si>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</si>
  <si>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</si>
  <si>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</si>
  <si>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</si>
  <si>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</si>
  <si>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</si>
  <si>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</si>
  <si>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</si>
  <si>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</si>
  <si>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</si>
  <si>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</si>
  <si>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</si>
  <si>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</si>
  <si>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</si>
  <si>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</si>
  <si>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</si>
  <si>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</si>
  <si>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</si>
  <si>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</si>
  <si>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</si>
  <si>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</si>
  <si>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</si>
  <si>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</si>
  <si>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</si>
  <si>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</si>
  <si>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</si>
  <si>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</si>
  <si>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</si>
  <si>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</si>
  <si>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</si>
  <si>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</si>
  <si>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</si>
  <si>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</si>
  <si>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</si>
  <si>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</si>
  <si>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</si>
  <si>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</si>
  <si>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</si>
  <si>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</si>
  <si>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</si>
  <si>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</si>
  <si>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</si>
  <si>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</si>
  <si>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</si>
  <si>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</si>
  <si>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</si>
  <si>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</si>
  <si>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</si>
  <si>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</si>
  <si>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</si>
  <si>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</si>
  <si>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</si>
  <si>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</si>
  <si>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</si>
  <si>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</si>
  <si>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</si>
  <si>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</si>
  <si>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</si>
  <si>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</si>
  <si>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</si>
  <si>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</si>
  <si>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</si>
  <si>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</si>
  <si>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</si>
  <si>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</si>
  <si>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</si>
  <si>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</si>
  <si>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</si>
  <si>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</si>
  <si>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</si>
  <si>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</si>
  <si>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</si>
  <si>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</si>
  <si>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</si>
  <si>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</si>
  <si>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</si>
  <si>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</si>
  <si>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</si>
  <si>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</si>
  <si>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</si>
  <si>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</si>
  <si>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</si>
  <si>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</si>
  <si>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</si>
  <si>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</si>
  <si>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</si>
  <si>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</si>
  <si>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</si>
  <si>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</si>
  <si>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</si>
  <si>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</si>
  <si>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</si>
  <si>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</si>
  <si>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</si>
  <si>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</si>
  <si>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</si>
  <si>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</si>
  <si>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</si>
  <si>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</si>
  <si>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</si>
  <si>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</si>
  <si>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</si>
  <si>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</si>
  <si>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</si>
  <si>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</si>
  <si>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</si>
  <si>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</si>
  <si>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</si>
  <si>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</si>
  <si>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</si>
  <si>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</si>
  <si>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</si>
  <si>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</si>
  <si>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</si>
  <si>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</si>
  <si>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</si>
  <si>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</si>
  <si>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</si>
  <si>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</si>
  <si>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</si>
  <si>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</si>
  <si>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</si>
  <si>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</si>
  <si>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</si>
  <si>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</si>
  <si>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</si>
  <si>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</si>
  <si>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</si>
  <si>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</si>
  <si>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</si>
  <si>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</si>
  <si>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</si>
  <si>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</si>
  <si>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</si>
  <si>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</si>
  <si>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</si>
  <si>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</si>
  <si>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</si>
  <si>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</si>
  <si>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</si>
  <si>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</si>
  <si>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</si>
  <si>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</si>
  <si>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</si>
  <si>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</si>
  <si>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</si>
  <si>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</si>
  <si>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</si>
  <si>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</si>
  <si>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</si>
  <si>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</si>
  <si>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</si>
  <si>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</si>
  <si>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</si>
  <si>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</si>
  <si>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</si>
  <si>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</si>
  <si>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</si>
  <si>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</si>
  <si>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</si>
  <si>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</si>
  <si>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</si>
  <si>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</si>
  <si>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</si>
  <si>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</si>
  <si>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</si>
  <si>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</si>
  <si>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</si>
  <si>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</si>
  <si>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</si>
  <si>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</si>
  <si>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</si>
  <si>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</si>
  <si>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</si>
  <si>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</si>
  <si>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</si>
  <si>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</si>
  <si>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</si>
  <si>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</si>
  <si>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</si>
  <si>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</si>
  <si>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</si>
  <si>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</si>
  <si>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</si>
  <si>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</si>
  <si>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</si>
  <si>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</si>
  <si>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</si>
  <si>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</si>
  <si>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</si>
  <si>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</si>
  <si>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</si>
  <si>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</si>
  <si>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</si>
  <si>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</si>
  <si>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</si>
  <si>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</si>
  <si>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</si>
  <si>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</si>
  <si>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</si>
  <si>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</si>
  <si>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</si>
  <si>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</si>
  <si>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</si>
  <si>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</si>
  <si>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</si>
  <si>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</si>
  <si>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</si>
  <si>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</si>
  <si>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</si>
  <si>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</si>
  <si>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</si>
  <si>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</si>
  <si>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</si>
  <si>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</si>
  <si>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</si>
  <si>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</si>
  <si>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</si>
  <si>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</si>
  <si>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</si>
  <si>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</si>
  <si>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</si>
  <si>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</si>
  <si>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</si>
  <si>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</si>
  <si>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</si>
  <si>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</si>
  <si>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</si>
  <si>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</si>
  <si>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</si>
  <si>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</si>
  <si>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</si>
  <si>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</si>
  <si>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</si>
  <si>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</si>
  <si>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</si>
  <si>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</si>
  <si>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</si>
  <si>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</si>
  <si>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</si>
  <si>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</si>
  <si>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</si>
  <si>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</si>
  <si>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</si>
  <si>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</si>
  <si>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</si>
  <si>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</si>
  <si>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</si>
  <si>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</si>
  <si>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</si>
  <si>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</si>
  <si>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</si>
  <si>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</si>
  <si>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</si>
  <si>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</si>
  <si>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</si>
  <si>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</si>
  <si>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</si>
  <si>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</si>
  <si>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</si>
  <si>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</si>
  <si>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</si>
  <si>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</si>
  <si>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</si>
  <si>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</si>
  <si>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</si>
  <si>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</si>
  <si>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</si>
  <si>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</si>
  <si>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</si>
  <si>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</si>
  <si>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</si>
  <si>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</si>
  <si>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</si>
  <si>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</si>
  <si>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</si>
  <si>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</si>
  <si>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</si>
  <si>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</si>
  <si>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</si>
  <si>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</si>
  <si>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</si>
  <si>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</si>
  <si>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</si>
  <si>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</si>
  <si>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</si>
  <si>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</si>
  <si>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</si>
  <si>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</si>
  <si>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</si>
  <si>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</si>
  <si>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</si>
  <si>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</si>
  <si>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</si>
  <si>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</si>
  <si>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</si>
  <si>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</si>
  <si>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</si>
  <si>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</si>
  <si>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</si>
  <si>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</si>
  <si>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</si>
  <si>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</si>
  <si>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</si>
  <si>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</si>
  <si>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</si>
  <si>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</si>
  <si>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</si>
  <si>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</si>
  <si>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</si>
  <si>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</si>
  <si>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</si>
  <si>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</si>
  <si>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</si>
  <si>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</si>
  <si>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</si>
  <si>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</si>
  <si>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</si>
  <si>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</si>
  <si>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</si>
  <si>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</si>
  <si>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</si>
  <si>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</si>
  <si>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</si>
  <si>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</si>
  <si>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</si>
  <si>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</si>
  <si>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</si>
  <si>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</si>
  <si>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</si>
  <si>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</si>
  <si>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</si>
  <si>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</si>
  <si>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</si>
  <si>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</si>
  <si>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</si>
  <si>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</si>
  <si>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</si>
  <si>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</si>
  <si>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</si>
  <si>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</si>
  <si>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</si>
  <si>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</si>
  <si>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</si>
  <si>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</si>
  <si>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</si>
  <si>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</si>
  <si>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</si>
  <si>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</si>
  <si>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</si>
  <si>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</si>
  <si>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</si>
  <si>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</si>
  <si>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</si>
  <si>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</si>
  <si>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</si>
  <si>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</si>
  <si>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</si>
  <si>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</si>
  <si>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</si>
  <si>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</si>
  <si>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</si>
  <si>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</si>
  <si>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</si>
  <si>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</si>
  <si>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</si>
  <si>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</si>
  <si>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</si>
  <si>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</si>
  <si>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</si>
  <si>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</si>
  <si>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</si>
  <si>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</si>
  <si>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</si>
  <si>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</si>
  <si>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</si>
  <si>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</si>
  <si>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</si>
  <si>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</si>
  <si>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</si>
  <si>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</si>
  <si>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</si>
  <si>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</si>
  <si>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</si>
  <si>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</si>
  <si>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</si>
  <si>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</si>
  <si>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</si>
  <si>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</si>
  <si>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</si>
  <si>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</si>
  <si>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</si>
  <si>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</si>
  <si>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</si>
  <si>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</si>
  <si>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</si>
  <si>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</si>
  <si>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</si>
  <si>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</si>
  <si>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</si>
  <si>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</si>
  <si>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</si>
  <si>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</si>
  <si>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</si>
  <si>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</si>
  <si>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</si>
  <si>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</si>
  <si>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</si>
  <si>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</si>
  <si>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</si>
  <si>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</si>
  <si>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</si>
  <si>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</si>
  <si>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</si>
  <si>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</si>
  <si>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</si>
  <si>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</si>
  <si>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</si>
  <si>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</si>
  <si>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</si>
  <si>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</si>
  <si>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</si>
  <si>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</si>
  <si>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</si>
  <si>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</si>
  <si>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</si>
  <si>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</si>
  <si>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</si>
  <si>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</si>
  <si>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</si>
  <si>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</si>
  <si>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</si>
  <si>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</si>
  <si>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</si>
  <si>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</si>
  <si>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</si>
  <si>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</si>
  <si>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</si>
  <si>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</si>
  <si>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</si>
  <si>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</si>
  <si>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</si>
  <si>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</si>
  <si>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</si>
  <si>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</si>
  <si>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</si>
  <si>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</si>
  <si>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</si>
  <si>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</si>
  <si>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</si>
  <si>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</si>
  <si>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</si>
  <si>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</si>
  <si>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</si>
  <si>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</si>
  <si>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</si>
  <si>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</si>
  <si>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</si>
  <si>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</si>
  <si>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</si>
  <si>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</si>
  <si>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</si>
  <si>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</si>
  <si>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</si>
  <si>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</si>
  <si>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</si>
  <si>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</si>
  <si>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</si>
  <si>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</si>
  <si>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</si>
  <si>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</si>
  <si>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</si>
  <si>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</si>
  <si>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</si>
  <si>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</si>
  <si>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</si>
  <si>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</si>
  <si>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</si>
  <si>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</si>
  <si>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</si>
  <si>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</si>
  <si>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</si>
  <si>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</si>
  <si>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</si>
  <si>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</si>
  <si>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</si>
  <si>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</si>
  <si>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</si>
  <si>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</si>
  <si>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</si>
  <si>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</si>
  <si>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</si>
  <si>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</si>
  <si>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</si>
  <si>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</si>
  <si>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</si>
  <si>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</si>
  <si>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</si>
  <si>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</si>
  <si>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</si>
  <si>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</si>
  <si>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</si>
  <si>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</si>
  <si>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</si>
  <si>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</si>
  <si>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</si>
  <si>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</si>
  <si>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</si>
  <si>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</si>
  <si>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</si>
  <si>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</si>
  <si>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</si>
  <si>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</si>
  <si>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</si>
  <si>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</si>
  <si>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</si>
  <si>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</si>
  <si>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</si>
  <si>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</si>
  <si>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</si>
  <si>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</si>
  <si>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</si>
  <si>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</si>
  <si>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</si>
  <si>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</si>
  <si>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</si>
  <si>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</si>
  <si>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</si>
  <si>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</si>
  <si>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</si>
  <si>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</si>
  <si>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</si>
  <si>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</si>
  <si>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</si>
  <si>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</si>
  <si>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</si>
  <si>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</si>
  <si>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</si>
  <si>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</si>
  <si>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</si>
  <si>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</si>
  <si>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</si>
  <si>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</si>
  <si>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</si>
  <si>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</si>
  <si>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</si>
  <si>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</si>
  <si>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</si>
  <si>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</si>
  <si>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</si>
  <si>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</si>
  <si>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</si>
  <si>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</si>
  <si>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</si>
  <si>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</si>
  <si>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</si>
  <si>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</si>
  <si>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</si>
  <si>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</si>
  <si>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</si>
  <si>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</si>
  <si>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</si>
  <si>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</si>
  <si>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</si>
  <si>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</si>
  <si>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</si>
  <si>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</si>
  <si>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</si>
  <si>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</si>
  <si>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</si>
  <si>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</si>
  <si>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</si>
  <si>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</si>
  <si>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</si>
  <si>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</si>
  <si>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</si>
  <si>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</si>
  <si>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</si>
  <si>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</si>
  <si>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</si>
  <si>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</si>
  <si>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</si>
  <si>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</si>
  <si>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</si>
  <si>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</si>
  <si>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</si>
  <si>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</si>
  <si>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</si>
  <si>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</si>
  <si>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</si>
  <si>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</si>
  <si>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</si>
  <si>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</si>
  <si>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</si>
  <si>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</si>
  <si>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</si>
  <si>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</si>
  <si>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</si>
  <si>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</si>
  <si>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</si>
  <si>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</si>
  <si>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</si>
  <si>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</si>
  <si>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</si>
  <si>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</si>
  <si>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</si>
  <si>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</si>
  <si>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</si>
  <si>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</si>
  <si>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</si>
  <si>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</si>
  <si>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</si>
  <si>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</si>
  <si>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</si>
  <si>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</si>
  <si>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</si>
  <si>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</si>
  <si>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</si>
  <si>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</si>
  <si>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</si>
  <si>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</si>
  <si>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</si>
  <si>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</si>
  <si>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</si>
  <si>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</si>
  <si>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</si>
  <si>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</si>
  <si>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</si>
  <si>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</si>
  <si>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</si>
  <si>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</si>
  <si>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</si>
  <si>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</si>
  <si>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</si>
  <si>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</si>
  <si>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</si>
  <si>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</si>
  <si>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</si>
  <si>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</si>
  <si>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</si>
  <si>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</si>
  <si>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</si>
  <si>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</si>
  <si>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</si>
  <si>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</si>
  <si>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</si>
  <si>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</si>
  <si>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</si>
  <si>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</si>
  <si>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</si>
  <si>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</si>
  <si>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</si>
  <si>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</si>
  <si>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</si>
  <si>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</si>
  <si>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</si>
  <si>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</si>
  <si>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</si>
  <si>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</si>
  <si>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</si>
  <si>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</si>
  <si>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</si>
  <si>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</si>
  <si>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</si>
  <si>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</si>
  <si>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</si>
  <si>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</si>
  <si>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</si>
  <si>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</si>
  <si>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</si>
  <si>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</si>
  <si>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</si>
  <si>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</si>
  <si>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</si>
  <si>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</si>
  <si>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</si>
  <si>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</si>
  <si>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</si>
  <si>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</si>
  <si>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</si>
  <si>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</si>
  <si>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</si>
  <si>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</si>
  <si>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</si>
  <si>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</si>
  <si>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</si>
  <si>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</si>
  <si>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</si>
  <si>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</si>
  <si>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</si>
  <si>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</si>
  <si>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</si>
  <si>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</si>
  <si>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</si>
  <si>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</si>
  <si>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</si>
  <si>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</si>
  <si>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</si>
  <si>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</si>
  <si>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</si>
  <si>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</si>
  <si>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</si>
  <si>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</si>
  <si>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</si>
  <si>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</si>
  <si>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</si>
  <si>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</si>
  <si>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</si>
  <si>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</si>
  <si>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</si>
  <si>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</si>
  <si>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</si>
  <si>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</si>
  <si>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</si>
  <si>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</si>
  <si>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</si>
  <si>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</si>
  <si>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</si>
  <si>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</si>
  <si>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</si>
  <si>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</si>
  <si>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</si>
  <si>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</si>
  <si>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</si>
  <si>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</si>
  <si>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</si>
  <si>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</si>
  <si>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</si>
  <si>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</si>
  <si>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</si>
  <si>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</si>
  <si>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</si>
  <si>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</si>
  <si>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</si>
  <si>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</si>
  <si>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</si>
  <si>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</si>
  <si>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</si>
  <si>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</si>
  <si>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</si>
  <si>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</si>
  <si>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</si>
  <si>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</si>
  <si>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</si>
  <si>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</si>
  <si>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</si>
  <si>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</si>
  <si>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</si>
  <si>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</si>
  <si>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</si>
  <si>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</si>
  <si>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</si>
  <si>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</si>
  <si>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</si>
  <si>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</si>
  <si>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</si>
  <si>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</si>
  <si>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</si>
  <si>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</si>
  <si>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</si>
  <si>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</si>
  <si>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</si>
  <si>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</si>
  <si>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</si>
  <si>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</si>
  <si>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</si>
  <si>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</si>
  <si>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</si>
  <si>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</si>
  <si>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</si>
  <si>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</si>
  <si>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</si>
  <si>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</si>
  <si>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</si>
  <si>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</si>
  <si>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</si>
  <si>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</si>
  <si>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</si>
  <si>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</si>
  <si>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</si>
  <si>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</si>
  <si>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</si>
  <si>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</si>
  <si>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</si>
  <si>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</si>
  <si>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</si>
  <si>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</si>
  <si>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</si>
  <si>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</si>
  <si>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</si>
  <si>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</si>
  <si>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</si>
  <si>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</si>
  <si>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</si>
  <si>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</si>
  <si>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</si>
  <si>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</si>
  <si>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</si>
  <si>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</si>
  <si>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</si>
  <si>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</si>
  <si>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</si>
  <si>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</si>
  <si>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</si>
  <si>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</si>
  <si>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</si>
  <si>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</si>
  <si>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</si>
  <si>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</si>
  <si>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</si>
  <si>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</si>
  <si>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</si>
  <si>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</si>
  <si>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</si>
  <si>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</si>
  <si>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</si>
  <si>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</si>
  <si>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</si>
  <si>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</si>
  <si>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</si>
  <si>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</si>
  <si>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</si>
  <si>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</si>
  <si>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</si>
  <si>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</si>
  <si>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</si>
  <si>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</si>
  <si>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</si>
  <si>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</si>
  <si>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</si>
  <si>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</si>
  <si>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</si>
  <si>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</si>
  <si>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</si>
  <si>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</si>
  <si>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</si>
  <si>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</si>
  <si>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</si>
  <si>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</si>
  <si>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</si>
  <si>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</si>
  <si>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</si>
  <si>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</si>
  <si>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</si>
  <si>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</si>
  <si>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</si>
  <si>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</si>
  <si>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</si>
  <si>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</si>
  <si>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</si>
  <si>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</si>
  <si>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</si>
  <si>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</si>
  <si>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</si>
  <si>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</si>
  <si>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</si>
  <si>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</si>
  <si>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</si>
  <si>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</si>
  <si>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</si>
  <si>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</si>
  <si>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</si>
  <si>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</si>
  <si>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</si>
  <si>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</si>
  <si>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</si>
  <si>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</si>
  <si>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</si>
  <si>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</si>
  <si>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</si>
  <si>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</si>
  <si>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</si>
  <si>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</si>
  <si>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</si>
  <si>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</si>
  <si>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</si>
  <si>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</si>
  <si>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</si>
  <si>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</si>
  <si>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</si>
  <si>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</si>
  <si>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</si>
  <si>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</si>
  <si>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</si>
  <si>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</si>
  <si>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</si>
  <si>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</si>
  <si>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</si>
  <si>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</si>
  <si>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</si>
  <si>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</si>
  <si>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</si>
  <si>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</si>
  <si>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</si>
  <si>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</si>
  <si>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</si>
  <si>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</si>
  <si>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</si>
  <si>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</si>
  <si>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</si>
  <si>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</si>
  <si>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</si>
  <si>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</si>
  <si>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</si>
  <si>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</si>
  <si>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</si>
  <si>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</si>
  <si>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</si>
  <si>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</si>
  <si>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</si>
  <si>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</si>
  <si>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</si>
  <si>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</si>
  <si>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</si>
  <si>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</si>
  <si>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</si>
  <si>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2021-52-10001353</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</si>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</sst>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572</v>
      </c>
      <c r="K20" s="147">
        <v>1721824141</v>
      </c>
      <c r="L20" s="148"/>
      <c r="M20" s="148">
        <v>44561</v>
      </c>
      <c r="N20" s="132">
        <f>+(M20-L20)/30</f>
        <v>1485.3666666666666</v>
      </c>
      <c r="O20" s="135"/>
      <c r="U20" s="131"/>
      <c r="V20" s="105">
        <f ca="1">NOW()</f>
        <v>44193.591561226851</v>
      </c>
      <c r="W20" s="105">
        <f ca="1">NOW()</f>
        <v>44193.591561226851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2677</v>
      </c>
      <c r="C48" s="112" t="s">
        <v>31</v>
      </c>
      <c r="D48" s="110" t="s">
        <v>2678</v>
      </c>
      <c r="E48" s="142">
        <v>42370</v>
      </c>
      <c r="F48" s="142">
        <v>42734</v>
      </c>
      <c r="G48" s="156">
        <f>IF(AND(E48&lt;&gt;"",F48&lt;&gt;""),((F48-E48)/30),"")</f>
        <v>12.133333333333333</v>
      </c>
      <c r="H48" s="114" t="s">
        <v>2681</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2677</v>
      </c>
      <c r="C49" s="112" t="s">
        <v>31</v>
      </c>
      <c r="D49" s="110" t="s">
        <v>2679</v>
      </c>
      <c r="E49" s="142">
        <v>42736</v>
      </c>
      <c r="F49" s="142">
        <v>43099</v>
      </c>
      <c r="G49" s="156">
        <f t="shared" ref="G49:G50" si="2">IF(AND(E49&lt;&gt;"",F49&lt;&gt;""),((F49-E49)/30),"")</f>
        <v>12.1</v>
      </c>
      <c r="H49" s="114" t="s">
        <v>2682</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2677</v>
      </c>
      <c r="C50" s="112" t="s">
        <v>31</v>
      </c>
      <c r="D50" s="110" t="s">
        <v>2680</v>
      </c>
      <c r="E50" s="142">
        <v>43101</v>
      </c>
      <c r="F50" s="142">
        <v>43514</v>
      </c>
      <c r="G50" s="156">
        <f t="shared" si="2"/>
        <v>13.766666666666667</v>
      </c>
      <c r="H50" s="118" t="s">
        <v>2683</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2684</v>
      </c>
      <c r="C51" s="112" t="s">
        <v>32</v>
      </c>
      <c r="D51" s="110" t="s">
        <v>2685</v>
      </c>
      <c r="E51" s="142">
        <v>41276</v>
      </c>
      <c r="F51" s="142">
        <v>42368</v>
      </c>
      <c r="G51" s="156">
        <f t="shared" ref="G51:G107" si="3">IF(AND(E51&lt;&gt;"",F51&lt;&gt;""),((F51-E51)/30),"")</f>
        <v>36.4</v>
      </c>
      <c r="H51" s="114" t="s">
        <v>2686</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2684</v>
      </c>
      <c r="C52" s="112" t="s">
        <v>32</v>
      </c>
      <c r="D52" s="119" t="s">
        <v>2685</v>
      </c>
      <c r="E52" s="142">
        <v>41276</v>
      </c>
      <c r="F52" s="142">
        <v>42368</v>
      </c>
      <c r="G52" s="156">
        <f t="shared" si="3"/>
        <v>36.4</v>
      </c>
      <c r="H52" s="120" t="s">
        <v>2686</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2684</v>
      </c>
      <c r="C53" s="122" t="s">
        <v>32</v>
      </c>
      <c r="D53" s="119" t="s">
        <v>2685</v>
      </c>
      <c r="E53" s="142">
        <v>41276</v>
      </c>
      <c r="F53" s="142">
        <v>42368</v>
      </c>
      <c r="G53" s="156">
        <f t="shared" si="3"/>
        <v>36.4</v>
      </c>
      <c r="H53" s="120" t="s">
        <v>2686</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2684</v>
      </c>
      <c r="C54" s="122" t="s">
        <v>32</v>
      </c>
      <c r="D54" s="119" t="s">
        <v>2685</v>
      </c>
      <c r="E54" s="142">
        <v>41276</v>
      </c>
      <c r="F54" s="142">
        <v>42368</v>
      </c>
      <c r="G54" s="156">
        <f t="shared" si="3"/>
        <v>36.4</v>
      </c>
      <c r="H54" s="120" t="s">
        <v>2686</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2684</v>
      </c>
      <c r="C55" s="122" t="s">
        <v>32</v>
      </c>
      <c r="D55" s="119" t="s">
        <v>2685</v>
      </c>
      <c r="E55" s="142">
        <v>41276</v>
      </c>
      <c r="F55" s="142">
        <v>42368</v>
      </c>
      <c r="G55" s="156">
        <f t="shared" si="3"/>
        <v>36.4</v>
      </c>
      <c r="H55" s="120" t="s">
        <v>2686</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2684</v>
      </c>
      <c r="C56" s="122" t="s">
        <v>32</v>
      </c>
      <c r="D56" s="119" t="s">
        <v>2685</v>
      </c>
      <c r="E56" s="142">
        <v>41276</v>
      </c>
      <c r="F56" s="142">
        <v>42368</v>
      </c>
      <c r="G56" s="156">
        <f t="shared" si="3"/>
        <v>36.4</v>
      </c>
      <c r="H56" s="120" t="s">
        <v>2686</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2684</v>
      </c>
      <c r="C57" s="122" t="s">
        <v>32</v>
      </c>
      <c r="D57" s="119" t="s">
        <v>2685</v>
      </c>
      <c r="E57" s="142">
        <v>41276</v>
      </c>
      <c r="F57" s="142">
        <v>42368</v>
      </c>
      <c r="G57" s="156">
        <f t="shared" si="3"/>
        <v>36.4</v>
      </c>
      <c r="H57" s="120" t="s">
        <v>2686</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2684</v>
      </c>
      <c r="C58" s="122" t="s">
        <v>32</v>
      </c>
      <c r="D58" s="119" t="s">
        <v>2685</v>
      </c>
      <c r="E58" s="142">
        <v>41276</v>
      </c>
      <c r="F58" s="142">
        <v>42368</v>
      </c>
      <c r="G58" s="156">
        <f t="shared" si="3"/>
        <v>36.4</v>
      </c>
      <c r="H58" s="120" t="s">
        <v>2686</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2684</v>
      </c>
      <c r="C59" s="122" t="s">
        <v>32</v>
      </c>
      <c r="D59" s="119" t="s">
        <v>2685</v>
      </c>
      <c r="E59" s="142">
        <v>41276</v>
      </c>
      <c r="F59" s="142">
        <v>42368</v>
      </c>
      <c r="G59" s="156">
        <f t="shared" si="3"/>
        <v>36.4</v>
      </c>
      <c r="H59" s="120" t="s">
        <v>2686</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2684</v>
      </c>
      <c r="C60" s="65" t="s">
        <v>32</v>
      </c>
      <c r="D60" s="63" t="s">
        <v>2687</v>
      </c>
      <c r="E60" s="142">
        <v>42371</v>
      </c>
      <c r="F60" s="142">
        <v>43829</v>
      </c>
      <c r="G60" s="156">
        <f t="shared" si="3"/>
        <v>48.6</v>
      </c>
      <c r="H60" s="120" t="s">
        <v>2688</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2684</v>
      </c>
      <c r="C61" s="122" t="s">
        <v>32</v>
      </c>
      <c r="D61" s="119" t="s">
        <v>2687</v>
      </c>
      <c r="E61" s="142">
        <v>42371</v>
      </c>
      <c r="F61" s="142">
        <v>43829</v>
      </c>
      <c r="G61" s="156">
        <f t="shared" si="3"/>
        <v>48.6</v>
      </c>
      <c r="H61" s="120" t="s">
        <v>2688</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2684</v>
      </c>
      <c r="C62" s="122" t="s">
        <v>32</v>
      </c>
      <c r="D62" s="119" t="s">
        <v>2687</v>
      </c>
      <c r="E62" s="142">
        <v>42371</v>
      </c>
      <c r="F62" s="142">
        <v>43829</v>
      </c>
      <c r="G62" s="156">
        <f t="shared" si="3"/>
        <v>48.6</v>
      </c>
      <c r="H62" s="120" t="s">
        <v>2688</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2684</v>
      </c>
      <c r="C63" s="122" t="s">
        <v>32</v>
      </c>
      <c r="D63" s="119" t="s">
        <v>2687</v>
      </c>
      <c r="E63" s="142">
        <v>42371</v>
      </c>
      <c r="F63" s="142">
        <v>43829</v>
      </c>
      <c r="G63" s="156">
        <f t="shared" si="3"/>
        <v>48.6</v>
      </c>
      <c r="H63" s="120" t="s">
        <v>2688</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2684</v>
      </c>
      <c r="C64" s="122" t="s">
        <v>32</v>
      </c>
      <c r="D64" s="119" t="s">
        <v>2687</v>
      </c>
      <c r="E64" s="142">
        <v>42371</v>
      </c>
      <c r="F64" s="142">
        <v>43829</v>
      </c>
      <c r="G64" s="156">
        <f t="shared" si="3"/>
        <v>48.6</v>
      </c>
      <c r="H64" s="120" t="s">
        <v>2688</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2684</v>
      </c>
      <c r="C65" s="122" t="s">
        <v>32</v>
      </c>
      <c r="D65" s="119" t="s">
        <v>2687</v>
      </c>
      <c r="E65" s="142">
        <v>42371</v>
      </c>
      <c r="F65" s="142">
        <v>43829</v>
      </c>
      <c r="G65" s="156">
        <f t="shared" si="3"/>
        <v>48.6</v>
      </c>
      <c r="H65" s="120" t="s">
        <v>2688</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2684</v>
      </c>
      <c r="C66" s="122" t="s">
        <v>32</v>
      </c>
      <c r="D66" s="119" t="s">
        <v>2687</v>
      </c>
      <c r="E66" s="142">
        <v>42371</v>
      </c>
      <c r="F66" s="142">
        <v>43829</v>
      </c>
      <c r="G66" s="156">
        <f t="shared" si="3"/>
        <v>48.6</v>
      </c>
      <c r="H66" s="120" t="s">
        <v>2688</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2684</v>
      </c>
      <c r="C67" s="122" t="s">
        <v>32</v>
      </c>
      <c r="D67" s="119" t="s">
        <v>2687</v>
      </c>
      <c r="E67" s="142">
        <v>42371</v>
      </c>
      <c r="F67" s="142">
        <v>43829</v>
      </c>
      <c r="G67" s="156">
        <f t="shared" si="3"/>
        <v>48.6</v>
      </c>
      <c r="H67" s="120" t="s">
        <v>2688</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2684</v>
      </c>
      <c r="C68" s="122" t="s">
        <v>32</v>
      </c>
      <c r="D68" s="119" t="s">
        <v>2687</v>
      </c>
      <c r="E68" s="142">
        <v>42371</v>
      </c>
      <c r="F68" s="142">
        <v>43829</v>
      </c>
      <c r="G68" s="156">
        <f t="shared" si="3"/>
        <v>48.6</v>
      </c>
      <c r="H68" s="120" t="s">
        <v>2688</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2684</v>
      </c>
      <c r="C69" s="65" t="s">
        <v>32</v>
      </c>
      <c r="D69" s="63" t="s">
        <v>2690</v>
      </c>
      <c r="E69" s="142">
        <v>41276</v>
      </c>
      <c r="F69" s="142">
        <v>42368</v>
      </c>
      <c r="G69" s="156">
        <f t="shared" si="3"/>
        <v>36.4</v>
      </c>
      <c r="H69" s="120" t="s">
        <v>2689</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2684</v>
      </c>
      <c r="C70" s="122" t="s">
        <v>32</v>
      </c>
      <c r="D70" s="119" t="s">
        <v>2696</v>
      </c>
      <c r="E70" s="173">
        <v>41276</v>
      </c>
      <c r="F70" s="173">
        <v>42368</v>
      </c>
      <c r="G70" s="156">
        <f t="shared" si="3"/>
        <v>36.4</v>
      </c>
      <c r="H70" s="120" t="s">
        <v>2699</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2684</v>
      </c>
      <c r="C71" s="122" t="s">
        <v>32</v>
      </c>
      <c r="D71" s="119" t="s">
        <v>2696</v>
      </c>
      <c r="E71" s="173">
        <v>41276</v>
      </c>
      <c r="F71" s="173">
        <v>42368</v>
      </c>
      <c r="G71" s="156">
        <f t="shared" si="3"/>
        <v>36.4</v>
      </c>
      <c r="H71" s="120" t="s">
        <v>2699</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2684</v>
      </c>
      <c r="C72" s="122" t="s">
        <v>32</v>
      </c>
      <c r="D72" s="119" t="s">
        <v>2696</v>
      </c>
      <c r="E72" s="173">
        <v>41276</v>
      </c>
      <c r="F72" s="173">
        <v>42368</v>
      </c>
      <c r="G72" s="156">
        <f t="shared" si="3"/>
        <v>36.4</v>
      </c>
      <c r="H72" s="120" t="s">
        <v>2699</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2684</v>
      </c>
      <c r="C73" s="122" t="s">
        <v>32</v>
      </c>
      <c r="D73" s="119" t="s">
        <v>2697</v>
      </c>
      <c r="E73" s="173">
        <v>42371</v>
      </c>
      <c r="F73" s="173">
        <v>43829</v>
      </c>
      <c r="G73" s="156">
        <f t="shared" si="3"/>
        <v>48.6</v>
      </c>
      <c r="H73" s="120" t="s">
        <v>2698</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2684</v>
      </c>
      <c r="C74" s="122" t="s">
        <v>32</v>
      </c>
      <c r="D74" s="119" t="s">
        <v>2697</v>
      </c>
      <c r="E74" s="173">
        <v>42371</v>
      </c>
      <c r="F74" s="173">
        <v>43829</v>
      </c>
      <c r="G74" s="156">
        <f t="shared" si="3"/>
        <v>48.6</v>
      </c>
      <c r="H74" s="120" t="s">
        <v>2698</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2684</v>
      </c>
      <c r="C75" s="122" t="s">
        <v>32</v>
      </c>
      <c r="D75" s="119" t="s">
        <v>2697</v>
      </c>
      <c r="E75" s="173">
        <v>42371</v>
      </c>
      <c r="F75" s="173">
        <v>43829</v>
      </c>
      <c r="G75" s="156">
        <f t="shared" si="3"/>
        <v>48.6</v>
      </c>
      <c r="H75" s="120" t="s">
        <v>2698</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2692</v>
      </c>
      <c r="E114" s="173">
        <v>43885</v>
      </c>
      <c r="F114" s="173">
        <v>44196</v>
      </c>
      <c r="G114" s="156">
        <f>IF(AND(E114&lt;&gt;"",F114&lt;&gt;""),((F114-E114)/30),"")</f>
        <v>10.366666666666667</v>
      </c>
      <c r="H114" s="120" t="s">
        <v>2694</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2691</v>
      </c>
      <c r="E115" s="173">
        <v>43885</v>
      </c>
      <c r="F115" s="173">
        <v>44196</v>
      </c>
      <c r="G115" s="156">
        <f t="shared" ref="G115:G116" si="4">IF(AND(E115&lt;&gt;"",F115&lt;&gt;""),((F115-E115)/30),"")</f>
        <v>10.366666666666667</v>
      </c>
      <c r="H115" s="120" t="s">
        <v>2694</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2693</v>
      </c>
      <c r="E116" s="173">
        <v>43808</v>
      </c>
      <c r="F116" s="173">
        <v>44143</v>
      </c>
      <c r="G116" s="156">
        <f t="shared" si="4"/>
        <v>11.166666666666666</v>
      </c>
      <c r="H116" s="120" t="s">
        <v>2695</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103309448.45999999</v>
      </c>
      <c r="F185" s="92"/>
      <c r="G185" s="93"/>
      <c r="H185" s="88"/>
      <c r="I185" s="90" t="s">
        <v>2627</v>
      </c>
      <c r="J185" s="162">
        <f>+SUM(M179:M183)</f>
        <v>0.05</v>
      </c>
      <c r="K185" s="234" t="s">
        <v>2628</v>
      </c>
      <c r="L185" s="234"/>
      <c r="M185" s="94">
        <f>+J185*(SUM(K20:K35))</f>
        <v>86091207.050000012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2704</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2703</v>
      </c>
      <c r="J211" s="27" t="s">
        <v>2622</v>
      </c>
      <c r="K211" s="123" t="s">
        <v>2701</v>
      </c>
      <c r="L211" s="21"/>
      <c r="M211" s="21"/>
      <c r="N211" s="21"/>
      <c r="O211" s="8"/>
    </row>
    <row r="212" spans="1:15" x14ac:dyDescent="0.25">
      <c r="A212" s="9"/>
      <c r="B212" s="27" t="s">
        <v>2619</v>
      </c>
      <c r="C212" s="123" t="s">
        <v>2704</v>
      </c>
      <c r="D212" s="21"/>
      <c r="G212" s="27" t="s">
        <v>2621</v>
      </c>
      <c r="H212" s="174">
        <v>3183305466</v>
      </c>
      <c r="J212" s="27" t="s">
        <v>2623</v>
      </c>
      <c r="K212" s="123"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2020-12-28T19:14:23Z</cp:lastPrinted>
  <dcterms:created xsi:type="dcterms:W3CDTF">2020-10-14T21:57:42Z</dcterms:created>
  <dcterms:modified xsi:type="dcterms:W3CDTF">2020-12-28T19:14:29Z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