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LADERA\2021-76-76004022021_805007483 HI\"/>
    </mc:Choice>
  </mc:AlternateContent>
  <xr:revisionPtr revIDLastSave="0" documentId="13_ncr:1_{B2A3C57E-ADBA-4508-B3DA-785F419891F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<sst xmlns="http://schemas.openxmlformats.org/spreadsheetml/2006/main" count="3409" uniqueCount="2753">
  <si>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</si>
  <si>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</si>
  <si>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</si>
  <si>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</si>
  <si>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</si>
  <si>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</si>
  <si>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</si>
  <si>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</si>
  <si>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</si>
  <si>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</si>
  <si>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</si>
  <si>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</si>
  <si>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</si>
  <si>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</si>
  <si>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</si>
  <si>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</si>
  <si>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</si>
  <si>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</si>
  <si>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</si>
  <si>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</si>
  <si>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</si>
  <si>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</si>
  <si>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</si>
  <si>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</si>
  <si>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</si>
  <si>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</si>
  <si>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</si>
  <si>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</si>
  <si>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</si>
  <si>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</si>
  <si>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</si>
  <si>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</si>
  <si>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</si>
  <si>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</si>
  <si>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</si>
  <si>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</si>
  <si>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</si>
  <si>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</si>
  <si>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</si>
  <si>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</si>
  <si>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</si>
  <si>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</si>
  <si>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</si>
  <si>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</si>
  <si>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</si>
  <si>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</si>
  <si>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</si>
  <si>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</si>
  <si>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</si>
  <si>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</si>
  <si>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</si>
  <si>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</si>
  <si>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</si>
  <si>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</si>
  <si>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</si>
  <si>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</si>
  <si>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</si>
  <si>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</si>
  <si>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</si>
  <si>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</si>
  <si>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</si>
  <si>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</si>
  <si>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</si>
  <si>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</si>
  <si>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</si>
  <si>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</si>
  <si>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</si>
  <si>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</si>
  <si>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</si>
  <si>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</si>
  <si>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</si>
  <si>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</si>
  <si>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</si>
  <si>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</si>
  <si>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</si>
  <si>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</si>
  <si>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</si>
  <si>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</si>
  <si>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</si>
  <si>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</si>
  <si>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</si>
  <si>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</si>
  <si>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</si>
  <si>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</si>
  <si>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</si>
  <si>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</si>
  <si>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</si>
  <si>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</si>
  <si>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</si>
  <si>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</si>
  <si>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</si>
  <si>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</si>
  <si>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</si>
  <si>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</si>
  <si>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</si>
  <si>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</si>
  <si>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</si>
  <si>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</si>
  <si>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</si>
  <si>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</si>
  <si>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</si>
  <si>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</si>
  <si>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</si>
  <si>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</si>
  <si>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</si>
  <si>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</si>
  <si>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</si>
  <si>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</si>
  <si>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</si>
  <si>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</si>
  <si>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</si>
  <si>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</si>
  <si>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</si>
  <si>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</si>
  <si>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</si>
  <si>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</si>
  <si>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</si>
  <si>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</si>
  <si>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</si>
  <si>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</si>
  <si>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</si>
  <si>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</si>
  <si>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</si>
  <si>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</si>
  <si>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</si>
  <si>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</si>
  <si>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</si>
  <si>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</si>
  <si>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</si>
  <si>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</si>
  <si>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</si>
  <si>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</si>
  <si>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</si>
  <si>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</si>
  <si>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</si>
  <si>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</si>
  <si>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</si>
  <si>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</si>
  <si>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</si>
  <si>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</si>
  <si>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</si>
  <si>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</si>
  <si>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</si>
  <si>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</si>
  <si>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</si>
  <si>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</si>
  <si>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</si>
  <si>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</si>
  <si>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</si>
  <si>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</si>
  <si>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</si>
  <si>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</si>
  <si>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</si>
  <si>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</si>
  <si>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</si>
  <si>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</si>
  <si>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</si>
  <si>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</si>
  <si>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</si>
  <si>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</si>
  <si>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</si>
  <si>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</si>
  <si>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</si>
  <si>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</si>
  <si>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</si>
  <si>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</si>
  <si>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</si>
  <si>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</si>
  <si>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</si>
  <si>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</si>
  <si>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</si>
  <si>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</si>
  <si>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</si>
  <si>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</si>
  <si>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</si>
  <si>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</si>
  <si>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</si>
  <si>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</si>
  <si>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</si>
  <si>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</si>
  <si>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</si>
  <si>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</si>
  <si>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</si>
  <si>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</si>
  <si>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</si>
  <si>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</si>
  <si>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</si>
  <si>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</si>
  <si>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</si>
  <si>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</si>
  <si>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</si>
  <si>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</si>
  <si>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</si>
  <si>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</si>
  <si>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</si>
  <si>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</si>
  <si>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</si>
  <si>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</si>
  <si>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</si>
  <si>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</si>
  <si>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</si>
  <si>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</si>
  <si>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</si>
  <si>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</si>
  <si>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</si>
  <si>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</si>
  <si>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</si>
  <si>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</si>
  <si>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</si>
  <si>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</si>
  <si>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</si>
  <si>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</si>
  <si>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</si>
  <si>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</si>
  <si>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</si>
  <si>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</si>
  <si>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</si>
  <si>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</si>
  <si>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</si>
  <si>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</si>
  <si>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</si>
  <si>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</si>
  <si>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</si>
  <si>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</si>
  <si>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</si>
  <si>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</si>
  <si>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</si>
  <si>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</si>
  <si>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</si>
  <si>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</si>
  <si>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</si>
  <si>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</si>
  <si>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</si>
  <si>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</si>
  <si>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</si>
  <si>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</si>
  <si>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</si>
  <si>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</si>
  <si>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</si>
  <si>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</si>
  <si>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</si>
  <si>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</si>
  <si>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</si>
  <si>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</si>
  <si>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</si>
  <si>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</si>
  <si>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</si>
  <si>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</si>
  <si>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</si>
  <si>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</si>
  <si>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</si>
  <si>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</si>
  <si>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</si>
  <si>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</si>
  <si>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</si>
  <si>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</si>
  <si>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</si>
  <si>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</si>
  <si>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</si>
  <si>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</si>
  <si>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</si>
  <si>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</si>
  <si>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</si>
  <si>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</si>
  <si>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</si>
  <si>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</si>
  <si>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</si>
  <si>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</si>
  <si>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</si>
  <si>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</si>
  <si>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</si>
  <si>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</si>
  <si>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</si>
  <si>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</si>
  <si>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</si>
  <si>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</si>
  <si>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</si>
  <si>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</si>
  <si>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</si>
  <si>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</si>
  <si>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</si>
  <si>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</si>
  <si>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</si>
  <si>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</si>
  <si>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</si>
  <si>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</si>
  <si>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</si>
  <si>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</si>
  <si>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</si>
  <si>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</si>
  <si>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</si>
  <si>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</si>
  <si>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</si>
  <si>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</si>
  <si>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</si>
  <si>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</si>
  <si>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</si>
  <si>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</si>
  <si>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</si>
  <si>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</si>
  <si>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</si>
  <si>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</si>
  <si>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</si>
  <si>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</si>
  <si>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</si>
  <si>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</si>
  <si>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</si>
  <si>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</si>
  <si>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</si>
  <si>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</si>
  <si>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</si>
  <si>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</si>
  <si>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</si>
  <si>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</si>
  <si>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</si>
  <si>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</si>
  <si>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</si>
  <si>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</si>
  <si>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</si>
  <si>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</si>
  <si>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</si>
  <si>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</si>
  <si>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</si>
  <si>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</si>
  <si>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</si>
  <si>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</si>
  <si>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</si>
  <si>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</si>
  <si>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</si>
  <si>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</si>
  <si>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</si>
  <si>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</si>
  <si>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</si>
  <si>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</si>
  <si>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</si>
  <si>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</si>
  <si>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</si>
  <si>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</si>
  <si>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</si>
  <si>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</si>
  <si>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</si>
  <si>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</si>
  <si>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</si>
  <si>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</si>
  <si>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</si>
  <si>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</si>
  <si>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</si>
  <si>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</si>
  <si>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</si>
  <si>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</si>
  <si>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</si>
  <si>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</si>
  <si>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</si>
  <si>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</si>
  <si>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</si>
  <si>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</si>
  <si>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</si>
  <si>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</si>
  <si>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</si>
  <si>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</si>
  <si>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</si>
  <si>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</si>
  <si>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</si>
  <si>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</si>
  <si>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</si>
  <si>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</si>
  <si>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</si>
  <si>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</si>
  <si>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</si>
  <si>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</si>
  <si>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</si>
  <si>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</si>
  <si>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</si>
  <si>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</si>
  <si>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</si>
  <si>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</si>
  <si>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</si>
  <si>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</si>
  <si>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</si>
  <si>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</si>
  <si>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</si>
  <si>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</si>
  <si>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</si>
  <si>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</si>
  <si>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</si>
  <si>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</si>
  <si>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</si>
  <si>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</si>
  <si>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</si>
  <si>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</si>
  <si>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</si>
  <si>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</si>
  <si>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</si>
  <si>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</si>
  <si>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</si>
  <si>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</si>
  <si>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</si>
  <si>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</si>
  <si>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</si>
  <si>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</si>
  <si>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</si>
  <si>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</si>
  <si>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</si>
  <si>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</si>
  <si>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</si>
  <si>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</si>
  <si>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</si>
  <si>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</si>
  <si>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</si>
  <si>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</si>
  <si>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</si>
  <si>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</si>
  <si>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</si>
  <si>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</si>
  <si>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</si>
  <si>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</si>
  <si>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</si>
  <si>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</si>
  <si>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</si>
  <si>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</si>
  <si>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</si>
  <si>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</si>
  <si>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</si>
  <si>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</si>
  <si>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</si>
  <si>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</si>
  <si>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</si>
  <si>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</si>
  <si>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</si>
  <si>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</si>
  <si>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</si>
  <si>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</si>
  <si>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</si>
  <si>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</si>
  <si>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</si>
  <si>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</si>
  <si>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</si>
  <si>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</si>
  <si>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</si>
  <si>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</si>
  <si>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</si>
  <si>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</si>
  <si>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</si>
  <si>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</si>
  <si>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</si>
  <si>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</si>
  <si>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</si>
  <si>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</si>
  <si>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</si>
  <si>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</si>
  <si>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</si>
  <si>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</si>
  <si>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</si>
  <si>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</si>
  <si>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</si>
  <si>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</si>
  <si>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</si>
  <si>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</si>
  <si>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</si>
  <si>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</si>
  <si>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</si>
  <si>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</si>
  <si>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</si>
  <si>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</si>
  <si>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</si>
  <si>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</si>
  <si>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</si>
  <si>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</si>
  <si>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</si>
  <si>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</si>
  <si>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</si>
  <si>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</si>
  <si>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</si>
  <si>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</si>
  <si>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</si>
  <si>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</si>
  <si>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</si>
  <si>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</si>
  <si>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</si>
  <si>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</si>
  <si>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</si>
  <si>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</si>
  <si>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</si>
  <si>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</si>
  <si>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</si>
  <si>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</si>
  <si>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</si>
  <si>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</si>
  <si>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</si>
  <si>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</si>
  <si>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</si>
  <si>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</si>
  <si>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</si>
  <si>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</si>
  <si>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</si>
  <si>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</si>
  <si>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</si>
  <si>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</si>
  <si>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</si>
  <si>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</si>
  <si>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</si>
  <si>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</si>
  <si>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</si>
  <si>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</si>
  <si>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</si>
  <si>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</si>
  <si>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</si>
  <si>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</si>
  <si>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</si>
  <si>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</si>
  <si>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</si>
  <si>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</si>
  <si>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</si>
  <si>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</si>
  <si>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</si>
  <si>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</si>
  <si>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</si>
  <si>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</si>
  <si>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</si>
  <si>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</si>
  <si>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</si>
  <si>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</si>
  <si>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</si>
  <si>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</si>
  <si>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</si>
  <si>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</si>
  <si>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</si>
  <si>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</si>
  <si>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</si>
  <si>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</si>
  <si>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</si>
  <si>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</si>
  <si>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</si>
  <si>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</si>
  <si>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</si>
  <si>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</si>
  <si>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</si>
  <si>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</si>
  <si>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</si>
  <si>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</si>
  <si>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</si>
  <si>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</si>
  <si>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</si>
  <si>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</si>
  <si>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</si>
  <si>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</si>
  <si>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</si>
  <si>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</si>
  <si>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</si>
  <si>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</si>
  <si>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</si>
  <si>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</si>
  <si>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</si>
  <si>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</si>
  <si>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</si>
  <si>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</si>
  <si>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</si>
  <si>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</si>
  <si>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</si>
  <si>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</si>
  <si>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</si>
  <si>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</si>
  <si>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</si>
  <si>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</si>
  <si>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</si>
  <si>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</si>
  <si>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</si>
  <si>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</si>
  <si>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</si>
  <si>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</si>
  <si>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</si>
  <si>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</si>
  <si>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</si>
  <si>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</si>
  <si>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</si>
  <si>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</si>
  <si>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</si>
  <si>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</si>
  <si>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</si>
  <si>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</si>
  <si>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</si>
  <si>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</si>
  <si>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</si>
  <si>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</si>
  <si>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</si>
  <si>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</si>
  <si>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</si>
  <si>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</si>
  <si>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</si>
  <si>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</si>
  <si>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</si>
  <si>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</si>
  <si>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</si>
  <si>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</si>
  <si>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</si>
  <si>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</si>
  <si>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</si>
  <si>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</si>
  <si>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</si>
  <si>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</si>
  <si>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</si>
  <si>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</si>
  <si>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</si>
  <si>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</si>
  <si>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</si>
  <si>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</si>
  <si>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</si>
  <si>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</si>
  <si>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</si>
  <si>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</si>
  <si>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</si>
  <si>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</si>
  <si>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</si>
  <si>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</si>
  <si>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</si>
  <si>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</si>
  <si>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</si>
  <si>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</si>
  <si>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</si>
  <si>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</si>
  <si>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</si>
  <si>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</si>
  <si>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</si>
  <si>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</si>
  <si>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</si>
  <si>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</si>
  <si>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</si>
  <si>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</si>
  <si>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</si>
  <si>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</si>
  <si>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</si>
  <si>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</si>
  <si>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</si>
  <si>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</si>
  <si>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</si>
  <si>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</si>
  <si>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</si>
  <si>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</si>
  <si>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</si>
  <si>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</si>
  <si>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</si>
  <si>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</si>
  <si>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</si>
  <si>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</si>
  <si>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</si>
  <si>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</si>
  <si>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</si>
  <si>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</si>
  <si>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</si>
  <si>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</si>
  <si>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</si>
  <si>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</si>
  <si>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</si>
  <si>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</si>
  <si>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</si>
  <si>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</si>
  <si>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</si>
  <si>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</si>
  <si>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</si>
  <si>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</si>
  <si>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</si>
  <si>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</si>
  <si>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</si>
  <si>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</si>
  <si>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</si>
  <si>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</si>
  <si>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</si>
  <si>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</si>
  <si>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</si>
  <si>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</si>
  <si>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</si>
  <si>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</si>
  <si>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</si>
  <si>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</si>
  <si>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</si>
  <si>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</si>
  <si>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</si>
  <si>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</si>
  <si>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</si>
  <si>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</si>
  <si>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</si>
  <si>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</si>
  <si>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</si>
  <si>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</si>
  <si>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</si>
  <si>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</si>
  <si>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</si>
  <si>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</si>
  <si>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</si>
  <si>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</si>
  <si>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</si>
  <si>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</si>
  <si>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</si>
  <si>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</si>
  <si>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</si>
  <si>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</si>
  <si>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</si>
  <si>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</si>
  <si>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</si>
  <si>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</si>
  <si>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</si>
  <si>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</si>
  <si>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</si>
  <si>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</si>
  <si>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</si>
  <si>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</si>
  <si>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</si>
  <si>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</si>
  <si>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</si>
  <si>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</si>
  <si>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</si>
  <si>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</si>
  <si>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</si>
  <si>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</si>
  <si>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</si>
  <si>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</si>
  <si>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</si>
  <si>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</si>
  <si>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</si>
  <si>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</si>
  <si>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</si>
  <si>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</si>
  <si>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</si>
  <si>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</si>
  <si>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</si>
  <si>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</si>
  <si>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</si>
  <si>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</si>
  <si>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</si>
  <si>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</si>
  <si>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</si>
  <si>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</si>
  <si>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</si>
  <si>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</si>
  <si>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</si>
  <si>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</si>
  <si>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</si>
  <si>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</si>
  <si>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</si>
  <si>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</si>
  <si>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</si>
  <si>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</si>
  <si>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</si>
  <si>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</si>
  <si>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</si>
  <si>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</si>
  <si>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</si>
  <si>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</si>
  <si>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</si>
  <si>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</si>
  <si>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</si>
  <si>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</si>
  <si>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</si>
  <si>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</si>
  <si>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</si>
  <si>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</si>
  <si>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</si>
  <si>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</si>
  <si>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</si>
  <si>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</si>
  <si>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</si>
  <si>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</si>
  <si>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</si>
  <si>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</si>
  <si>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</si>
  <si>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</si>
  <si>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</si>
  <si>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</si>
  <si>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</si>
  <si>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</si>
  <si>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</si>
  <si>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</si>
  <si>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</si>
  <si>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</si>
  <si>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</si>
  <si>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</si>
  <si>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</si>
  <si>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</si>
  <si>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</si>
  <si>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</si>
  <si>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</si>
  <si>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</si>
  <si>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</si>
  <si>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</si>
  <si>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</si>
  <si>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</si>
  <si>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</si>
  <si>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</si>
  <si>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</si>
  <si>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</si>
  <si>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</si>
  <si>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</si>
  <si>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</si>
  <si>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</si>
  <si>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</si>
  <si>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</si>
  <si>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</si>
  <si>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</si>
  <si>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</si>
  <si>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</si>
  <si>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</si>
  <si>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</si>
  <si>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</si>
  <si>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</si>
  <si>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</si>
  <si>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</si>
  <si>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</si>
  <si>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</si>
  <si>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</si>
  <si>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</si>
  <si>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</si>
  <si>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</si>
  <si>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</si>
  <si>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</si>
  <si>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</si>
  <si>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</si>
  <si>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</si>
  <si>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</si>
  <si>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</si>
  <si>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</si>
  <si>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</si>
  <si>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</si>
  <si>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</si>
  <si>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</si>
  <si>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</si>
  <si>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</si>
  <si>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</si>
  <si>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</si>
  <si>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</si>
  <si>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</si>
  <si>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</si>
  <si>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</si>
  <si>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</si>
  <si>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</si>
  <si>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</si>
  <si>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</si>
  <si>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</si>
  <si>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</si>
  <si>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</si>
  <si>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</si>
  <si>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</si>
  <si>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</si>
  <si>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</si>
  <si>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</si>
  <si>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</si>
  <si>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</si>
  <si>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</si>
  <si>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</si>
  <si>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</si>
  <si>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</si>
  <si>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</si>
  <si>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</si>
  <si>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</si>
  <si>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</si>
  <si>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</si>
  <si>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</si>
  <si>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</si>
  <si>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</si>
  <si>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</si>
  <si>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</si>
  <si>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</si>
  <si>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</si>
  <si>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</si>
  <si>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</si>
  <si>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</si>
  <si>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</si>
  <si>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</si>
  <si>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</si>
  <si>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</si>
  <si>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</si>
  <si>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</si>
  <si>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</si>
  <si>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</si>
  <si>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</si>
  <si>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</si>
  <si>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</si>
  <si>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</si>
  <si>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</si>
  <si>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</si>
  <si>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</si>
  <si>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</si>
  <si>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</si>
  <si>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</si>
  <si>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</si>
  <si>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</si>
  <si>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</si>
  <si>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</si>
  <si>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</si>
  <si>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</si>
  <si>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</si>
  <si>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</si>
  <si>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</si>
  <si>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</si>
  <si>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</si>
  <si>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</si>
  <si>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</si>
  <si>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</si>
  <si>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</si>
  <si>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</si>
  <si>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</si>
  <si>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</si>
  <si>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</si>
  <si>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</si>
  <si>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</si>
  <si>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</si>
  <si>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</si>
  <si>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</si>
  <si>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</si>
  <si>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</si>
  <si>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</si>
  <si>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</si>
  <si>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</si>
  <si>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</si>
  <si>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</si>
  <si>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</si>
  <si>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</si>
  <si>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</si>
  <si>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</si>
  <si>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</si>
  <si>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</si>
  <si>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</si>
  <si>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</si>
  <si>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</si>
  <si>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</si>
  <si>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</si>
  <si>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</si>
  <si>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</si>
  <si>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</si>
  <si>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</si>
  <si>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</si>
  <si>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</si>
  <si>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</si>
  <si>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</si>
  <si>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</si>
  <si>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</si>
  <si>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</si>
  <si>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</si>
  <si>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</si>
  <si>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</si>
  <si>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</si>
  <si>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</si>
  <si>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</si>
  <si>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</si>
  <si>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</si>
  <si>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</si>
  <si>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</si>
  <si>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</si>
  <si>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</si>
  <si>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</si>
  <si>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</si>
  <si>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</si>
  <si>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</si>
  <si>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</si>
  <si>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</si>
  <si>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</si>
  <si>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</si>
  <si>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</si>
  <si>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</si>
  <si>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</si>
  <si>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</si>
  <si>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</si>
  <si>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</si>
  <si>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</si>
  <si>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</si>
  <si>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</si>
  <si>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</si>
  <si>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</si>
  <si>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</si>
  <si>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</si>
  <si>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</si>
  <si>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</si>
  <si>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</si>
  <si>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</si>
  <si>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</si>
  <si>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</si>
  <si>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</si>
  <si>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</si>
  <si>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</si>
  <si>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</si>
  <si>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</si>
  <si>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</si>
  <si>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</si>
  <si>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</si>
  <si>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</si>
  <si>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</si>
  <si>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</si>
  <si>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</si>
  <si>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</si>
  <si>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</si>
  <si>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</si>
  <si>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</si>
  <si>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</si>
  <si>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</si>
  <si>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</si>
  <si>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</si>
  <si>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</si>
  <si>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</si>
  <si>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</si>
  <si>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</si>
  <si>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</si>
  <si>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</si>
  <si>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</si>
  <si>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</si>
  <si>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</si>
  <si>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</si>
  <si>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</si>
  <si>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</si>
  <si>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</si>
  <si>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</si>
  <si>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</si>
  <si>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</si>
  <si>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</si>
  <si>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</si>
  <si>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</si>
  <si>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</si>
  <si>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</si>
  <si>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</si>
  <si>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</si>
  <si>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</si>
  <si>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</si>
  <si>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</si>
  <si>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</si>
  <si>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</si>
  <si>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</si>
  <si>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</si>
  <si>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</si>
  <si>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</si>
  <si>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</si>
  <si>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</si>
  <si>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</si>
  <si>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</si>
  <si>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</si>
  <si>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</si>
  <si>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</si>
  <si>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</si>
  <si>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</si>
  <si>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</si>
  <si>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</si>
  <si>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</si>
  <si>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</si>
  <si>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</si>
  <si>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</si>
  <si>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</si>
  <si>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</si>
  <si>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</si>
  <si>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</si>
  <si>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</si>
  <si>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</si>
  <si>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</si>
  <si>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</si>
  <si>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</si>
  <si>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</si>
  <si>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</si>
  <si>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</si>
  <si>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</si>
  <si>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</si>
  <si>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</si>
  <si>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</si>
  <si>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</si>
  <si>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</si>
  <si>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</si>
  <si>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</si>
  <si>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</si>
  <si>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</si>
  <si>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</si>
  <si>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</si>
  <si>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</si>
  <si>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</si>
  <si>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</si>
  <si>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</si>
  <si>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</si>
  <si>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</si>
  <si>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</si>
  <si>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</si>
  <si>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</si>
  <si>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</si>
  <si>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</si>
  <si>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</si>
  <si>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</si>
  <si>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</si>
  <si>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</si>
  <si>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</si>
  <si>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</si>
  <si>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</si>
  <si>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</si>
  <si>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</si>
  <si>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</si>
  <si>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</si>
  <si>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</si>
  <si>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</si>
  <si>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</si>
  <si>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</si>
  <si>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</si>
  <si>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</si>
  <si>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</si>
  <si>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</si>
  <si>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</si>
  <si>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</si>
  <si>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</si>
  <si>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</si>
  <si>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</si>
  <si>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</si>
  <si>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</si>
  <si>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</si>
  <si>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</si>
  <si>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</si>
  <si>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</si>
  <si>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</si>
  <si>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</si>
  <si>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</si>
  <si>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</si>
  <si>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</si>
  <si>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</si>
  <si>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</si>
  <si>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</si>
  <si>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</si>
  <si>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</si>
  <si>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</si>
  <si>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</si>
  <si>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</si>
  <si>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</si>
  <si>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</si>
  <si>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</si>
  <si>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</si>
  <si>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</si>
  <si>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</si>
  <si>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</si>
  <si>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</si>
  <si>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</si>
  <si>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</si>
  <si>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</si>
  <si>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</si>
  <si>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</si>
  <si>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</si>
  <si>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</si>
  <si>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</si>
  <si>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</si>
  <si>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</si>
  <si>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</si>
  <si>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</si>
  <si>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</si>
  <si>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</si>
  <si>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</si>
  <si>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</si>
  <si>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</si>
  <si>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</si>
  <si>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</si>
  <si>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</si>
  <si>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</si>
  <si>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</si>
  <si>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</si>
  <si>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</si>
  <si>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</si>
  <si>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</si>
  <si>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</si>
  <si>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</si>
  <si>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</si>
  <si>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</si>
  <si>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</si>
  <si>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</si>
  <si>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</si>
  <si>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</si>
  <si>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</si>
  <si>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</si>
  <si>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</si>
  <si>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</si>
  <si>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</si>
  <si>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</si>
  <si>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</si>
  <si>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</si>
  <si>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</si>
  <si>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</si>
  <si>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</si>
  <si>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</si>
  <si>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</si>
  <si>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</si>
  <si>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</si>
  <si>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</si>
  <si>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</si>
  <si>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</si>
  <si>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</si>
  <si>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</si>
  <si>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</si>
  <si>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</si>
  <si>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</si>
  <si>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</si>
  <si>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</si>
  <si>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</si>
  <si>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</si>
  <si>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</si>
  <si>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</si>
  <si>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</si>
  <si>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</si>
  <si>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</si>
  <si>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</si>
  <si>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</si>
  <si>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</si>
  <si>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</si>
  <si>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</si>
  <si>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</si>
  <si>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</si>
  <si>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</si>
  <si>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</si>
  <si>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</si>
  <si>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</si>
  <si>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</si>
  <si>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</si>
  <si>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</si>
  <si>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</si>
  <si>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</si>
  <si>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</si>
  <si>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</si>
  <si>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</si>
  <si>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</si>
  <si>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</si>
  <si>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</si>
  <si>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</si>
  <si>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</si>
  <si>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</si>
  <si>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</si>
  <si>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</si>
  <si>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</si>
  <si>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</si>
  <si>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</si>
  <si>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</si>
  <si>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</si>
  <si>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</si>
  <si>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</si>
  <si>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</si>
  <si>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</si>
  <si>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</si>
  <si>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</si>
  <si>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</si>
  <si>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</si>
  <si>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</si>
  <si>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</si>
  <si>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</si>
  <si>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</si>
  <si>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</si>
  <si>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</si>
  <si>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</si>
  <si>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</si>
  <si>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</si>
  <si>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</si>
  <si>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</si>
  <si>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</si>
  <si>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</si>
  <si>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</si>
  <si>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</si>
  <si>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</si>
  <si>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</si>
  <si>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</si>
  <si>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</si>
  <si>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</si>
  <si>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</si>
  <si>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</si>
  <si>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</si>
  <si>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</si>
  <si>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</si>
  <si>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</si>
  <si>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</si>
  <si>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</si>
  <si>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</si>
  <si>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</si>
  <si>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</si>
  <si>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</si>
  <si>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</si>
  <si>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</si>
  <si>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</si>
  <si>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</si>
  <si>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</si>
  <si>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</si>
  <si>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</si>
  <si>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</si>
  <si>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</si>
  <si>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</si>
  <si>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</si>
  <si>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</si>
  <si>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</si>
  <si>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</si>
  <si>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</si>
  <si>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</si>
  <si>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</si>
  <si>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</si>
  <si>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</si>
  <si>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</si>
  <si>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</si>
  <si>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</si>
  <si>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</si>
  <si>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</si>
  <si>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</si>
  <si>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</si>
  <si>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</si>
  <si>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</si>
  <si>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</si>
  <si>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</si>
  <si>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</si>
  <si>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</si>
  <si>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</si>
  <si>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</si>
  <si>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</si>
  <si>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</si>
  <si>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</si>
  <si>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</si>
  <si>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</si>
  <si>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</si>
  <si>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</si>
  <si>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</si>
  <si>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</si>
  <si>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</si>
  <si>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</si>
  <si>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</si>
  <si>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</si>
  <si>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</si>
  <si>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</si>
  <si>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</si>
  <si>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</si>
  <si>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</si>
  <si>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</si>
  <si>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</si>
  <si>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</si>
  <si>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</si>
  <si>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</si>
  <si>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</si>
  <si>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</si>
  <si>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</si>
  <si>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</si>
  <si>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</si>
  <si>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</si>
  <si>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</si>
  <si>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</si>
  <si>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</si>
  <si>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</si>
  <si>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</si>
  <si>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</si>
  <si>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</si>
  <si>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</si>
  <si>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</si>
  <si>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</si>
  <si>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</si>
  <si>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</si>
  <si>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</si>
  <si>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</si>
  <si>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</si>
  <si>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</si>
  <si>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</si>
  <si>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</si>
  <si>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</si>
  <si>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</si>
  <si>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</si>
  <si>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</si>
  <si>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</si>
  <si>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</si>
  <si>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</si>
  <si>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</si>
  <si>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</si>
  <si>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</si>
  <si>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</si>
  <si>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</si>
  <si>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</si>
  <si>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</si>
  <si>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</si>
  <si>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</si>
  <si>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</si>
  <si>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</si>
  <si>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</si>
  <si>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</si>
  <si>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</si>
  <si>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</si>
  <si>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</si>
  <si>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</si>
  <si>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</si>
  <si>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</si>
  <si>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</si>
  <si>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</si>
  <si>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</si>
  <si>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</si>
  <si>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</si>
  <si>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</si>
  <si>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</si>
  <si>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</si>
  <si>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</si>
  <si>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</si>
  <si>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</si>
  <si>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</si>
  <si>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</si>
  <si>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</si>
  <si>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</si>
  <si>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</si>
  <si>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</si>
  <si>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</si>
  <si>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</si>
  <si>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</si>
  <si>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</si>
  <si>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</si>
  <si>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</si>
  <si>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</si>
  <si>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</si>
  <si>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</si>
  <si>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</si>
  <si>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</si>
  <si>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</si>
  <si>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</si>
  <si>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</si>
  <si>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</si>
  <si>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</si>
  <si>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</si>
  <si>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</si>
  <si>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</si>
  <si>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</si>
  <si>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</si>
  <si>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</si>
  <si>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</si>
  <si>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</si>
  <si>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</si>
  <si>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</si>
  <si>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</si>
  <si>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</si>
  <si>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</si>
  <si>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</si>
  <si>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</si>
  <si>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</si>
  <si>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</si>
  <si>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</si>
  <si>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</si>
  <si>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</si>
  <si>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</si>
  <si>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</si>
  <si>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</si>
  <si>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</si>
  <si>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</si>
  <si>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</si>
  <si>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</si>
  <si>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</si>
  <si>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</si>
  <si>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</si>
  <si>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</si>
  <si>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</si>
  <si>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</si>
  <si>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</si>
  <si>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</si>
  <si>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</si>
  <si>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</si>
  <si>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</si>
  <si>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</si>
  <si>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</si>
  <si>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</si>
  <si>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</si>
  <si>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</si>
  <si>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</si>
  <si>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</si>
  <si>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</si>
  <si>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</si>
  <si>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</si>
  <si>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</si>
  <si>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</si>
  <si>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</si>
  <si>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</si>
  <si>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</si>
  <si>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</si>
  <si>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</si>
  <si>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</si>
  <si>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</si>
  <si>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</si>
  <si>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</si>
  <si>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</si>
  <si>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</si>
  <si>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</si>
  <si>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</si>
  <si>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</si>
  <si>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</si>
  <si>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</si>
  <si>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</si>
  <si>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</si>
  <si>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</si>
  <si>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</si>
  <si>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</si>
  <si>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</si>
  <si>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</si>
  <si>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</si>
  <si>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</si>
  <si>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</si>
  <si>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</si>
  <si>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</si>
  <si>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</si>
  <si>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</si>
  <si>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</si>
  <si>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</si>
  <si>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</si>
  <si>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</si>
  <si>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</si>
  <si>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</si>
  <si>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</si>
  <si>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</si>
  <si>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</si>
  <si>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</si>
  <si>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</si>
  <si>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</si>
  <si>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</si>
  <si>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</si>
  <si>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</si>
  <si>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</si>
  <si>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</si>
  <si>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</si>
  <si>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</si>
  <si>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</si>
  <si>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</si>
  <si>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</si>
  <si>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</si>
  <si>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</si>
  <si>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</si>
  <si>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</si>
  <si>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</si>
  <si>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</si>
  <si>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</si>
  <si>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</si>
  <si>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</si>
  <si>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</si>
  <si>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</si>
  <si>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</si>
  <si>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</si>
  <si>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</si>
  <si>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</si>
  <si>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</si>
  <si>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</si>
  <si>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</si>
  <si>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</si>
  <si>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</si>
  <si>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</si>
  <si>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</si>
  <si>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</si>
  <si>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</si>
  <si>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</si>
  <si>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</si>
  <si>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</si>
  <si>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</si>
  <si>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</si>
  <si>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</si>
  <si>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</si>
  <si>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</si>
  <si>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</si>
  <si>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</si>
  <si>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</si>
  <si>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</si>
  <si>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</si>
  <si>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</si>
  <si>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</si>
  <si>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</si>
  <si>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</si>
  <si>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</si>
  <si>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</si>
  <si>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</si>
  <si>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</si>
  <si>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</si>
  <si>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</si>
  <si>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</si>
  <si>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</si>
  <si>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</si>
  <si>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</si>
  <si>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</si>
  <si>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</si>
  <si>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</si>
  <si>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</si>
  <si>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</si>
  <si>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</si>
  <si>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</si>
  <si>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</si>
  <si>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</si>
  <si>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</si>
  <si>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</si>
  <si>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</si>
  <si>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</si>
  <si>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</si>
  <si>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</si>
  <si>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</si>
  <si>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</si>
  <si>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</si>
  <si>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</si>
  <si>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</si>
  <si>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</si>
  <si>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</si>
  <si>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</si>
  <si>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</si>
  <si>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</si>
  <si>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</si>
  <si>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</si>
  <si>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</si>
  <si>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</si>
  <si>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</si>
  <si>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</si>
  <si>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</si>
  <si>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</si>
  <si>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</si>
  <si>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</si>
  <si>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</si>
  <si>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</si>
  <si>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</si>
  <si>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</si>
  <si>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</si>
  <si>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</si>
  <si>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</si>
  <si>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</si>
  <si>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</si>
  <si>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</si>
  <si>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</si>
  <si>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</si>
  <si>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</si>
  <si>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</si>
  <si>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</si>
  <si>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</si>
  <si>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</si>
  <si>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</si>
  <si>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</si>
  <si>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</si>
  <si>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</si>
  <si>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</si>
  <si>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</si>
  <si>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</si>
  <si>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</si>
  <si>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</si>
  <si>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</si>
  <si>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</si>
  <si>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</si>
  <si>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</si>
  <si>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</si>
  <si>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</si>
  <si>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</si>
  <si>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</si>
  <si>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</si>
  <si>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</si>
  <si>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</si>
  <si>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</si>
  <si>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</si>
  <si>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</si>
  <si>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</si>
  <si>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</si>
  <si>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</si>
  <si>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</si>
  <si>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</si>
  <si>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</si>
  <si>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</si>
  <si>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</si>
  <si>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</si>
  <si>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</si>
  <si>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</si>
  <si>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</si>
  <si>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</si>
  <si>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</si>
  <si>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</si>
  <si>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</si>
  <si>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</si>
  <si>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</si>
  <si>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</si>
  <si>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</si>
  <si>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</si>
  <si>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</si>
  <si>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</si>
  <si>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</si>
  <si>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</si>
  <si>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</si>
  <si>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</si>
  <si>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</si>
  <si>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</si>
  <si>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</si>
  <si>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</si>
  <si>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</si>
  <si>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</si>
  <si>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</si>
  <si>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</si>
  <si>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</si>
  <si>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</si>
  <si>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</si>
  <si>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</si>
  <si>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</si>
  <si>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</si>
  <si>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</si>
  <si>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</si>
  <si>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</si>
  <si>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</si>
  <si>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</si>
  <si>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</si>
  <si>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</si>
  <si>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</si>
  <si>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</si>
  <si>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</si>
  <si>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</si>
  <si>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</si>
  <si>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</si>
  <si>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</si>
  <si>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</si>
  <si>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</si>
  <si>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</si>
  <si>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</si>
  <si>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</si>
  <si>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</si>
  <si>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</si>
  <si>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</si>
  <si>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</si>
  <si>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</si>
  <si>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</si>
  <si>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</si>
  <si>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</si>
  <si>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</si>
  <si>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</si>
  <si>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</si>
  <si>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</si>
  <si>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</si>
  <si>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</si>
  <si>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</si>
  <si>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</si>
  <si>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</si>
  <si>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</si>
  <si>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</si>
  <si>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</si>
  <si>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</si>
  <si>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</si>
  <si>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</si>
  <si>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</si>
  <si>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</si>
  <si>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</si>
  <si>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</si>
  <si>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</si>
  <si>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</si>
  <si>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</si>
  <si>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</si>
  <si>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</si>
  <si>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</si>
  <si>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</si>
  <si>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</si>
  <si>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</si>
  <si>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</si>
  <si>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</si>
  <si>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</si>
  <si>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</si>
  <si>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</si>
  <si>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</si>
  <si>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</si>
  <si>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</si>
  <si>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</si>
  <si>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</si>
  <si>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</si>
  <si>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</si>
  <si>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</si>
  <si>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</si>
  <si>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</si>
  <si>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</si>
  <si>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</si>
  <si>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</si>
  <si>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</si>
  <si>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</si>
  <si>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</si>
  <si>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</si>
  <si>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</si>
  <si>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</si>
  <si>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</si>
  <si>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</si>
  <si>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</si>
  <si>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</si>
  <si>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</si>
  <si>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</si>
  <si>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</si>
  <si>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</si>
  <si>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</si>
  <si>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</si>
  <si>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</si>
  <si>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</si>
  <si>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</si>
  <si>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</si>
  <si>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</si>
  <si>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</si>
  <si>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</si>
  <si>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</si>
  <si>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</si>
  <si>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</si>
  <si>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</si>
  <si>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</si>
  <si>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</si>
  <si>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</si>
  <si>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</si>
  <si>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</si>
  <si>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</si>
  <si>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</si>
  <si>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</si>
  <si>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</si>
  <si>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</si>
  <si>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</si>
  <si>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</si>
  <si>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</si>
  <si>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</si>
  <si>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</si>
  <si>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</si>
  <si>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</si>
  <si>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</si>
  <si>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</si>
  <si>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</si>
  <si>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</si>
  <si>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</si>
  <si>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</si>
  <si>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</si>
  <si>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</si>
  <si>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</si>
  <si>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</si>
  <si>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</si>
  <si>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</si>
  <si>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</si>
  <si>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</si>
  <si>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</si>
  <si>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</si>
  <si>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</si>
  <si>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</si>
  <si>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</si>
  <si>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</si>
  <si>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</si>
  <si>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</si>
  <si>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</si>
  <si>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</si>
  <si>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</si>
  <si>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</si>
  <si>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</si>
  <si>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</si>
  <si>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</si>
  <si>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</si>
  <si>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</si>
  <si>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</si>
  <si>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</si>
  <si>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</si>
  <si>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</si>
  <si>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</si>
  <si>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</si>
  <si>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</si>
  <si>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</si>
  <si>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</si>
  <si>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</si>
  <si>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</si>
  <si>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</si>
  <si>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</si>
  <si>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</si>
  <si>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</si>
  <si>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</si>
  <si>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</si>
  <si>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</si>
  <si>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</si>
  <si>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</si>
  <si>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</si>
  <si>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</si>
  <si>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</si>
  <si>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</si>
  <si>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</si>
  <si>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</si>
  <si>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</si>
  <si>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</si>
  <si>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</si>
  <si>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</si>
  <si>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</si>
  <si>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</si>
  <si>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</si>
  <si>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</si>
  <si>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</si>
  <si>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</si>
  <si>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</si>
  <si>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</si>
  <si>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</si>
  <si>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</si>
  <si>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</si>
  <si>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</si>
  <si>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</si>
  <si>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</si>
  <si>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</si>
  <si>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</si>
  <si>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</si>
  <si>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</si>
  <si>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</si>
  <si>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</si>
  <si>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</si>
  <si>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</si>
  <si>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</si>
  <si>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</si>
  <si>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</si>
  <si>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</si>
  <si>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</si>
  <si>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</si>
  <si>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</si>
  <si>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</si>
  <si>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</si>
  <si>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</si>
  <si>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</si>
  <si>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</si>
  <si>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</si>
  <si>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</si>
  <si>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</si>
  <si>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</si>
  <si>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</si>
  <si>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</si>
  <si>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</si>
  <si>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</si>
  <si>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</si>
  <si>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</si>
  <si>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</si>
  <si>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</si>
  <si>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</si>
  <si>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</si>
  <si>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</si>
  <si>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</si>
  <si>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</si>
  <si>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</si>
  <si>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</si>
  <si>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</si>
  <si>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</si>
  <si>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</si>
  <si>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</si>
  <si>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</si>
  <si>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</si>
  <si>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</si>
  <si>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</si>
  <si>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</si>
  <si>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</si>
  <si>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</si>
  <si>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</si>
  <si>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</si>
  <si>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</si>
  <si>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</si>
  <si>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</si>
  <si>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</si>
  <si>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</si>
  <si>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</si>
  <si>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</si>
  <si>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</si>
  <si>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</si>
  <si>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</si>
  <si>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</si>
  <si>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</si>
  <si>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</si>
  <si>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</si>
  <si>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</si>
  <si>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</si>
  <si>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</si>
  <si>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</si>
  <si>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</si>
  <si>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</si>
  <si>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</si>
  <si>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</si>
  <si>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</si>
  <si>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</si>
  <si>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</si>
  <si>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</si>
  <si>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</si>
  <si>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</si>
  <si>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</si>
  <si>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</si>
  <si>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</si>
  <si>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</si>
  <si>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</si>
  <si>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</si>
  <si>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</si>
  <si>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</si>
  <si>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</si>
  <si>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</si>
  <si>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</si>
  <si>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</si>
  <si>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</si>
  <si>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</si>
  <si>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</si>
  <si>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</si>
  <si>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</si>
  <si>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</si>
  <si>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</si>
  <si>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</si>
  <si>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</si>
  <si>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</si>
  <si>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</si>
  <si>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</si>
  <si>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</si>
  <si>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</si>
  <si>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</si>
  <si>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</si>
  <si>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</si>
  <si>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</si>
  <si>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</si>
  <si>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</si>
  <si>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</si>
  <si>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</si>
  <si>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</si>
  <si>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</si>
  <si>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</si>
  <si>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</si>
  <si>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</si>
  <si>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</si>
  <si>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</si>
  <si>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</si>
  <si>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</si>
  <si>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</si>
  <si>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</si>
  <si>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</si>
  <si>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</si>
  <si>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</si>
  <si>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</si>
  <si>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</si>
  <si>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</si>
  <si>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</si>
  <si>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</si>
  <si>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</si>
  <si>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</si>
  <si>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</si>
  <si>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</si>
  <si>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</si>
  <si>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</si>
  <si>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</si>
  <si>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</si>
  <si>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</si>
  <si>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</si>
  <si>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</si>
  <si>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</si>
  <si>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</si>
  <si>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</si>
  <si>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</si>
  <si>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</si>
  <si>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</si>
  <si>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</si>
  <si>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</si>
  <si>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</si>
  <si>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</si>
  <si>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</si>
  <si>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</si>
  <si>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</si>
  <si>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</si>
  <si>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</si>
  <si>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</si>
  <si>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</si>
  <si>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</si>
  <si>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</si>
  <si>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</si>
  <si>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</si>
  <si>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</si>
  <si>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</si>
  <si>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</si>
  <si>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</si>
  <si>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</si>
  <si>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</si>
  <si>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</si>
  <si>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</si>
  <si>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</si>
  <si>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</si>
  <si>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</si>
  <si>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</si>
  <si>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</si>
  <si>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</si>
  <si>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</si>
  <si>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</si>
  <si>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</si>
  <si>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</si>
  <si>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</si>
  <si>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</si>
  <si>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</si>
  <si>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</si>
  <si>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</si>
  <si>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</si>
  <si>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</si>
  <si>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</si>
  <si>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</si>
  <si>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</si>
  <si>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</si>
  <si>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</si>
  <si>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</si>
  <si>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</si>
  <si>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</si>
  <si>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</si>
  <si>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</si>
  <si>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</si>
  <si>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</si>
  <si>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</si>
  <si>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</si>
  <si>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</si>
  <si>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</si>
  <si>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</si>
  <si>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</si>
  <si>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</si>
  <si>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</si>
  <si>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</si>
  <si>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</si>
  <si>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</si>
  <si>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</si>
  <si>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</si>
  <si>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</si>
  <si>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</si>
  <si>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</si>
  <si>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</si>
  <si>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</si>
  <si>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</si>
  <si>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</si>
  <si>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</si>
  <si>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</si>
  <si>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</si>
  <si>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</si>
  <si>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</si>
  <si>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</si>
  <si>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</si>
  <si>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</si>
  <si>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</si>
  <si>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</si>
  <si>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</si>
  <si>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</si>
  <si>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</si>
  <si>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</si>
  <si>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</si>
  <si>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</si>
  <si>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</si>
  <si>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</si>
  <si>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</si>
  <si>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</si>
  <si>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</si>
  <si>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</si>
  <si>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</si>
  <si>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</si>
  <si>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</si>
  <si>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</si>
  <si>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</si>
  <si>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</si>
  <si>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</si>
  <si>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</si>
  <si>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</si>
  <si>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</si>
  <si>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</si>
  <si>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</si>
  <si>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</si>
  <si>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</si>
  <si>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</si>
  <si>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</si>
  <si>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</si>
  <si>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</si>
  <si>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</si>
  <si>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</si>
  <si>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</si>
  <si>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</si>
  <si>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</si>
  <si>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</si>
  <si>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</si>
  <si>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</si>
  <si>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</si>
  <si>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</si>
  <si>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</si>
  <si>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</si>
  <si>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</si>
  <si>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</si>
  <si>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</si>
  <si>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</si>
  <si>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</si>
  <si>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</si>
  <si>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</si>
  <si>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</si>
  <si>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</si>
  <si>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</si>
  <si>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</si>
  <si>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</si>
  <si>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</si>
  <si>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</si>
  <si>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</si>
  <si>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</si>
  <si>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</si>
  <si>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</si>
  <si>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</si>
  <si>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</si>
  <si>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</si>
  <si>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</si>
  <si>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</si>
  <si>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</si>
  <si>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</si>
  <si>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</si>
  <si>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</si>
  <si>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</si>
  <si>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</si>
  <si>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</si>
  <si>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</si>
  <si>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</si>
  <si>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</si>
  <si>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</si>
  <si>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</si>
  <si>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</si>
  <si>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</si>
  <si>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</si>
  <si>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</si>
  <si>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</si>
  <si>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</si>
  <si>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</si>
  <si>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</si>
  <si>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</si>
  <si>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</si>
  <si>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</si>
  <si>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</si>
  <si>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</si>
  <si>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</si>
  <si>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</si>
  <si>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</si>
  <si>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</si>
  <si>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</si>
  <si>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</si>
  <si>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</si>
  <si>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</si>
  <si>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</si>
  <si>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</si>
  <si>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</si>
  <si>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</si>
  <si>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</si>
  <si>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</si>
  <si>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</si>
  <si>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</si>
  <si>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</si>
  <si>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</si>
  <si>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</si>
  <si>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</si>
  <si>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</si>
  <si>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</si>
  <si>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</si>
  <si>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</si>
  <si>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</si>
  <si>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</si>
  <si>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</si>
  <si>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</si>
  <si>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</si>
  <si>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</si>
  <si>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</si>
  <si>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</si>
  <si>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</si>
  <si>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</si>
  <si>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</si>
  <si>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</si>
  <si>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</si>
  <si>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</si>
  <si>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</si>
  <si>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</si>
  <si>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</si>
  <si>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</si>
  <si>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</si>
  <si>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</si>
  <si>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</si>
  <si>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</si>
  <si>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</si>
  <si>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</si>
  <si>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</si>
  <si>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</si>
  <si>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</si>
  <si>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</si>
  <si>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</si>
  <si>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</si>
  <si>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</si>
  <si>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</si>
  <si>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</si>
  <si>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</si>
  <si>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</si>
  <si>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</si>
  <si>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</si>
  <si>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</si>
  <si>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</si>
  <si>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</si>
  <si>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</si>
  <si>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</si>
  <si>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</si>
  <si>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</si>
  <si>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</si>
  <si>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</si>
  <si>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</si>
  <si>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</si>
  <si>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</si>
  <si>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</si>
  <si>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</si>
  <si>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</si>
  <si>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</si>
  <si>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</si>
  <si>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</si>
  <si>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</si>
  <si>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</si>
  <si>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</si>
  <si>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</si>
  <si>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</si>
  <si>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</si>
  <si>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</si>
  <si>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</si>
  <si>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</si>
  <si>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</si>
  <si>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</si>
  <si>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</si>
  <si>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</si>
  <si>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</si>
  <si>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</si>
  <si>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</si>
  <si>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</si>
  <si>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</si>
  <si>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</si>
  <si>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</si>
  <si>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</si>
  <si>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</si>
  <si>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</si>
  <si>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</si>
  <si>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</si>
  <si>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</si>
  <si>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</si>
  <si>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</si>
  <si>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</si>
  <si>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</si>
  <si>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</si>
  <si>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</si>
  <si>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</si>
  <si>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</si>
  <si>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</si>
  <si>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</si>
  <si>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</si>
  <si>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</si>
  <si>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</si>
  <si>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</si>
  <si>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</si>
  <si>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</si>
  <si>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</si>
  <si>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</si>
  <si>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</si>
  <si>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</si>
  <si>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</si>
  <si>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</si>
  <si>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</si>
  <si>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</si>
  <si>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</si>
  <si>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</si>
  <si>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</si>
  <si>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</si>
  <si>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</si>
  <si>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</si>
  <si>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</si>
  <si>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</si>
  <si>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</si>
  <si>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</si>
  <si>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</si>
  <si>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</si>
  <si>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</si>
  <si>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</si>
  <si>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</si>
  <si>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</si>
  <si>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</si>
  <si>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</si>
  <si>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</si>
  <si>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</si>
  <si>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</si>
  <si>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</si>
  <si>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</si>
  <si>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</si>
  <si>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</si>
  <si>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</si>
  <si>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</si>
  <si>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</si>
  <si>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</si>
  <si>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</si>
  <si>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</si>
  <si>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</si>
  <si>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</si>
  <si>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</si>
  <si>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</si>
  <si>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</si>
  <si>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</si>
  <si>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</si>
  <si>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</si>
  <si>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</si>
  <si>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</si>
  <si>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</si>
  <si>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</si>
  <si>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</si>
  <si>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</si>
  <si>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</si>
  <si>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</si>
  <si>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</si>
  <si>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</si>
  <si>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</si>
  <si>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</si>
  <si>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</si>
  <si>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</si>
  <si>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</si>
  <si>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</si>
  <si>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</si>
  <si>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</si>
  <si>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</si>
  <si>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</si>
  <si>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</si>
  <si>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</si>
  <si>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</si>
  <si>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</si>
  <si>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</si>
  <si>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</si>
  <si>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</si>
  <si>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</si>
  <si>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</si>
  <si>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</si>
  <si>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</si>
  <si>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</si>
  <si>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</si>
  <si>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</si>
  <si>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</si>
  <si>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</si>
  <si>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</si>
  <si>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</si>
  <si>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</si>
  <si>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</si>
  <si>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</si>
  <si>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</si>
  <si>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</si>
  <si>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</si>
  <si>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</si>
  <si>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</si>
  <si>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</si>
  <si>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</si>
  <si>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</si>
  <si>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</si>
  <si>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</si>
  <si>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</si>
  <si>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</si>
  <si>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</si>
  <si>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</si>
  <si>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</si>
  <si>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</si>
  <si>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</si>
  <si>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</si>
  <si>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</si>
  <si>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</si>
  <si>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</si>
  <si>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</si>
  <si>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</si>
  <si>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</si>
  <si>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</si>
  <si>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</si>
  <si>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</si>
  <si>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</si>
  <si>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</si>
  <si>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</si>
  <si>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</si>
  <si>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</si>
  <si>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</si>
  <si>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</si>
  <si>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</si>
  <si>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</si>
  <si>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</si>
  <si>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</si>
  <si>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</si>
  <si>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</si>
  <si>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</si>
  <si>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</si>
  <si>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</si>
  <si>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</si>
  <si>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</si>
  <si>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</si>
  <si>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</si>
  <si>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</si>
  <si>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</si>
  <si>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</si>
  <si>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</si>
  <si>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</si>
  <si>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</si>
  <si>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</si>
  <si>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</si>
  <si>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</si>
  <si>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</si>
  <si>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</si>
  <si>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</si>
  <si>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</si>
  <si>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</si>
  <si>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</si>
  <si>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</si>
  <si>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</si>
  <si>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</si>
  <si>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</si>
  <si>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</si>
  <si>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</si>
  <si>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</si>
  <si>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</si>
  <si>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</si>
  <si>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</si>
  <si>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</si>
  <si>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</si>
  <si>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</si>
  <si>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</si>
  <si>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</si>
  <si>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</si>
  <si>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</si>
  <si>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</si>
  <si>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</si>
  <si>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</si>
  <si>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</si>
  <si>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</si>
  <si>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</si>
  <si>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</si>
  <si>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</si>
  <si>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</si>
  <si>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</si>
  <si>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</si>
  <si>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</si>
  <si>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</si>
  <si>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</si>
  <si>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</si>
  <si>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</si>
  <si>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</si>
  <si>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</si>
  <si>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</si>
  <si>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</si>
  <si>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</si>
  <si>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</si>
  <si>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</si>
  <si>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</si>
  <si>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</si>
  <si>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</si>
  <si>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</si>
  <si>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</si>
  <si>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</si>
  <si>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</si>
  <si>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</si>
  <si>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</si>
  <si>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</si>
  <si>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</si>
  <si>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</si>
  <si>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</si>
  <si>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</si>
  <si>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</si>
  <si>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</si>
  <si>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</si>
  <si>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</si>
  <si>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</si>
  <si>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</si>
  <si>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</si>
  <si>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</si>
  <si>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</si>
  <si>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</si>
  <si>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</si>
  <si>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</si>
  <si>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</si>
  <si>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</si>
  <si>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</si>
  <si>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</si>
  <si>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</si>
  <si>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</si>
  <si>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</si>
  <si>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</si>
  <si>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</si>
  <si>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</si>
  <si>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</si>
  <si>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</si>
  <si>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</si>
  <si>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</si>
  <si>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</si>
  <si>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</si>
  <si>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</si>
  <si>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</si>
  <si>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</si>
  <si>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</si>
  <si>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</si>
  <si>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</si>
  <si>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</si>
  <si>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</si>
  <si>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</si>
  <si>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</si>
  <si>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</si>
  <si>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</si>
  <si>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</si>
  <si>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</si>
  <si>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</si>
  <si>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</si>
  <si>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</si>
  <si>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</si>
  <si>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</si>
  <si>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</si>
  <si>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</si>
  <si>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</si>
  <si>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</si>
  <si>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</si>
  <si>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</si>
  <si>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</si>
  <si>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</si>
  <si>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</si>
  <si>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</si>
  <si>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</si>
  <si>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</si>
  <si>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</si>
  <si>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</si>
  <si>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</si>
  <si>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</si>
  <si>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</si>
  <si>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</si>
  <si>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</si>
  <si>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</si>
  <si>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</si>
  <si>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</si>
  <si>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</si>
  <si>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</si>
  <si>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</si>
  <si>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</si>
  <si>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</si>
  <si>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</si>
  <si>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</si>
  <si>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</si>
  <si>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</si>
  <si>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</si>
  <si>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</si>
  <si>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</si>
  <si>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</si>
  <si>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</si>
  <si>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</si>
  <si>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</si>
  <si>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</si>
  <si>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</si>
  <si>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</si>
  <si>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</si>
  <si>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</si>
  <si>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</si>
  <si>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</si>
  <si>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</si>
  <si>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</si>
  <si>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</si>
  <si>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</si>
  <si>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</si>
  <si>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</si>
  <si>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</si>
  <si>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</si>
  <si>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</si>
  <si>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</si>
  <si>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</si>
  <si>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</si>
  <si>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</si>
  <si>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</si>
  <si>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</si>
  <si>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</si>
  <si>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</si>
  <si>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</si>
  <si>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</si>
  <si>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</si>
  <si>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</si>
  <si>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</si>
  <si>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</si>
  <si>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</si>
  <si>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</si>
  <si>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</si>
  <si>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</si>
  <si>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</si>
  <si>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</si>
  <si>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</si>
  <si>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</si>
  <si>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</si>
  <si>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</si>
  <si>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</si>
  <si>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</si>
  <si>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</si>
  <si>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</si>
  <si>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</si>
  <si>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</si>
  <si>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</si>
  <si>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</si>
  <si>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</si>
  <si>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</si>
  <si>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</si>
  <si>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</si>
  <si>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</si>
  <si>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</si>
  <si>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</si>
  <si>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</si>
  <si>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</si>
  <si>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</si>
  <si>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</si>
  <si>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</si>
  <si>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</si>
  <si>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</si>
  <si>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</si>
  <si>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</si>
  <si>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</si>
  <si>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</si>
  <si>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</si>
  <si>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</si>
  <si>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</si>
  <si>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</si>
  <si>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</si>
  <si>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</si>
  <si>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</si>
  <si>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</si>
  <si>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</si>
  <si>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</si>
  <si>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</si>
  <si>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BENESTAR FAMILIAR</t>
  </si>
  <si>
    <t>76.26.20.324</t>
  </si>
  <si>
    <t>20/02/2020</t>
  </si>
  <si>
    <t>76.26.20.318</t>
  </si>
  <si>
    <t>76.26.20.330</t>
  </si>
  <si>
    <t>76.26.20.337</t>
  </si>
  <si>
    <t>76.26.20.289</t>
  </si>
  <si>
    <t>76.26.20.329</t>
  </si>
  <si>
    <t>76.26.20.336</t>
  </si>
  <si>
    <t>76.26.20.327</t>
  </si>
  <si>
    <t>76.26.20.323</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</si>
  <si>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</si>
  <si>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</si>
  <si>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</si>
  <si>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</si>
  <si>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</si>
  <si>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</si>
  <si>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</si>
  <si>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</si>
  <si>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</si>
  <si>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</si>
  <si>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</si>
  <si>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</si>
  <si>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</si>
  <si>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</si>
  <si>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BRINDAR ATENCION INTEGRAL A NIÑ@S ENTRE LOS SEIS MESES Y MENORES DE LOS CINCO AÑOS DE EDAD, CON VULNERABILIDAD ECONOMICA Y SOCIAL</t>
  </si>
  <si>
    <t>ATENDER A LA PRIMERA INFANCIA EN LA ESTRATEGIA DE CERO A SIEMPRE</t>
  </si>
  <si>
    <t>PRESTAR EL SERVICIO DE EDUCACION INICIAL EN EL MARCO DE LA ATENCION INTEGRAL A  NIÑAS  Y NIÑOS MENORES DE 5 AÑOS, O HASTA SU INGRESO AL GRADO DE TRANSICION, DE CONFORMIDAD CON LOS MANUALES OPERATIVOS DE LA MODALIDADES Y LAS DIRECTRICES ESTABLECIDAS POR EL ICBF, EN ARMONIA CON LA POLITICA DE ESTADO PARA EL DESARROLLO INTEGRAL DE LA PRIMERA INFANCIA " DE CERO A SIEMPRE", EN EL SERVICIO CENTROS DE DESARROLLO INFANTIL.</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</si>
  <si>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</si>
  <si>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76.26.10.465</t>
  </si>
  <si>
    <t>BRINDAR ATENCION A LA PRIMERA INFANCIA, NIÑ@S</t>
  </si>
  <si>
    <t>76.26.11.369</t>
  </si>
  <si>
    <t>76.26.11.714</t>
  </si>
  <si>
    <t>76.26.12.1023</t>
  </si>
  <si>
    <t>BRINDAR ATRAVES DE LA MODALIDAD UNIDADES DE INTEGRACION FAMILIAR ATENCION INTEGRAL DIFERENCIAL A FAMILIAS VICTIMAS DEL DESPLAZAMIENTO CON MUJERES GESTANTES Y MADRES LACTANTES Y A NIÑ@S MENORES DE 5 AÑOS</t>
  </si>
  <si>
    <t>76.26.12.79</t>
  </si>
  <si>
    <t>BRINDAR ATENCION INTEGRAL A NIÑ@S ENTRE LOS 6 MESES Y MENORES DE LOS 5 AÑOS DE EDAD, PRIORITARIAMENTE A QUIENES POR RAZONES DE TRABAJO DE SUS PADRES O ADULTO RESPONSABLE DE SU CUIDADO PERMANECEN SOLOS TEMPORALMENTE Y A LOS HIJOS DE FAMILIAS EN SITUACION DE DESPLAZAMIENTO</t>
  </si>
  <si>
    <t>76.26.14.203</t>
  </si>
  <si>
    <t>76.26.14.401</t>
  </si>
  <si>
    <t>76.26.15.072</t>
  </si>
  <si>
    <t>76.26.15.314</t>
  </si>
  <si>
    <t>76.26.15.337</t>
  </si>
  <si>
    <t>76.26.16.325</t>
  </si>
  <si>
    <t>76.26.16.342</t>
  </si>
  <si>
    <t>76.26.16.915</t>
  </si>
  <si>
    <t>76.26.16.918</t>
  </si>
  <si>
    <t>76.26.16.930</t>
  </si>
  <si>
    <t>76.26.17.1072</t>
  </si>
  <si>
    <t>76.26.17.849</t>
  </si>
  <si>
    <t>76.26.17.855</t>
  </si>
  <si>
    <t>76.26.17.858</t>
  </si>
  <si>
    <t>76.26.18.315</t>
  </si>
  <si>
    <t>76.26.18.459</t>
  </si>
  <si>
    <t>76.26.18.470</t>
  </si>
  <si>
    <t>76.26.18.527</t>
  </si>
  <si>
    <t>76.26.18.581</t>
  </si>
  <si>
    <t>76.26.19.0198</t>
  </si>
  <si>
    <t>76.26.19.0237</t>
  </si>
  <si>
    <t>76.26.19.0265</t>
  </si>
  <si>
    <t>76.26.19.0273</t>
  </si>
  <si>
    <t>Atender a la primera infancia en el marco de la estrategia de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aported del ICBF a la ENTIDAD ADMINSTRADORA DEL SERVICIO en la modalidad de Hogares Comunitarios de Bienestar en las siguientes formas de atencion: Familiares, Multiples, Grupales, Emresariales, Jardines Sociales y en la Modalidad FAMI.</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</si>
  <si>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</si>
  <si>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específicamente a los niños y niñas menores de Cinco (05)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</si>
  <si>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(05) años de familias en situación de vulnerabilidad de conformidad con las directrices, lineamientos y parámetros establecidos por el ICBF, así como regular las relaciones entre las partes derivadas de la entrega de aportes del ICBF a LA ENTIDAD ADMINISTRAADORA DEL SERVICIO en la modalidad de hogares comunitarios de bienestar en las siguientes formas de atención: familiares, múltiples, grupales, empresariales; jardines sociales y en la modalidad FAMI</t>
  </si>
  <si>
    <t>HOGARES INFANTILES</t>
  </si>
  <si>
    <t>PRESTAR EL SERVICIO DE ATENCIÓN, EDUACIÓN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PARTES DERIVADAS DE LA ENTREGA DE APORTES DEL ICBF A LA ENTIDAD ADMINISTRADORA DE SERVICIO, PARA QUE ESTE ASUMA CON SU PERSONAL Y BAJO SU EXCLUSIVA RESPONSABILIDAD DICHA ATENCIÓN.</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</si>
  <si>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</si>
  <si>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PRESTAR EL SERVICIO DE ATENCION INTEGRAL A NIÑOS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</si>
  <si>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ATENCION INTEGRAL A NIÑOS Y NIÑAS MENORES DE 5 AÑOS , O HASTA SU INGRESO AL GRADO DE TRANSICION</t>
  </si>
  <si>
    <t>PRESTAR SERVICIO DE EDUCACION INICIAL EN EL MARCO DE LA ATENCION INTEGRAL A NIÑAS Y NIÑOS MENORES DE 5 AÑOS</t>
  </si>
  <si>
    <t>PRESTAR SERVICIO DE EDUCACION INICIAL EN EL MARCO DE ATENCIÓN INTEGRAL A NN MENORES DE 5 AÑOS..</t>
  </si>
  <si>
    <t>PRESTAR SERVICIOS DE EDUCACION INICIAL EN EL MARCO DE LA ATENCION INTEGRAL A NIÑAS YNIÑOS MENORES DE 5 AÑOS O HASA SU INGRESO A LGRADO DE TRANSICION DE CONFORMIDAD CON LOS MANUALES OPERATIVOS DE LA MODALIDAD .</t>
  </si>
  <si>
    <t>PRESTAR EL SERVICIO CENTROS DE HOGARES INFANTILES -HI-, DE CONFORMIDAD CON EL MANUAL OPERATIVO DE LA MODALIDAD INSTITUCIONAL Y LAS DIRECTRICES ESTABLECIDAS POR EL ICBF, EN ARMONIA CON LA POLÍTICA DE ESTADO PARA EL DESARROLLO INTEGRAL DE LA PRIMERA INFANCIA DE CERO A SIEMPRE</t>
  </si>
  <si>
    <t>2021-76-76004022021</t>
  </si>
  <si>
    <t>76.26.20.377</t>
  </si>
  <si>
    <t>76.26.20.614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</si>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</sst>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_(* \(#,##0.00\);_(*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8">
    <cellStyle name="Hipervínculo" xfId="4" builtinId="8"/>
    <cellStyle name="Millares 2" xfId="5" xr:uid="{52B0BF48-A65D-476C-9268-C1FE1B7BD8C1}"/>
    <cellStyle name="Millares 2 2" xfId="6" xr:uid="{370AFC07-F7F7-43E1-9FC4-2D4D2D514C0F}"/>
    <cellStyle name="Moneda [0]" xfId="1" builtinId="7"/>
    <cellStyle name="Moneda [0] 2" xfId="7" xr:uid="{6B102C2B-89C0-4B3B-B21F-9E6535902EDC}"/>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4" zoomScale="60" zoomScaleNormal="60" zoomScaleSheetLayoutView="40" zoomScalePageLayoutView="40" workbookViewId="0">
      <selection activeCell="O48" sqref="O48:O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2749</v>
      </c>
      <c r="D15" s="35"/>
      <c r="E15" s="35"/>
      <c r="F15" s="5"/>
      <c r="G15" s="32" t="s">
        <v>1168</v>
      </c>
      <c r="H15" s="103" t="s">
        <v>1033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805007483</v>
      </c>
      <c r="C20" s="5"/>
      <c r="D20" s="73"/>
      <c r="E20" s="5"/>
      <c r="F20" s="5"/>
      <c r="G20" s="5"/>
      <c r="H20" s="242"/>
      <c r="I20" s="148" t="s">
        <v>1155</v>
      </c>
      <c r="J20" s="149" t="s">
        <v>1035</v>
      </c>
      <c r="K20" s="150">
        <v>375455010</v>
      </c>
      <c r="L20" s="151"/>
      <c r="M20" s="151">
        <v>44561</v>
      </c>
      <c r="N20" s="134">
        <f>+(M20-L20)/30</f>
        <v>1485.3666666666666</v>
      </c>
      <c r="O20" s="137"/>
      <c r="U20" s="133"/>
      <c r="V20" s="105">
        <f ca="1">NOW()</f>
        <v>44194.381394212964</v>
      </c>
      <c r="W20" s="105">
        <f ca="1">NOW()</f>
        <v>44194.381394212964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HOGARES INFANTILES DEL VALLE ASOHIVA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2705</v>
      </c>
      <c r="E48" s="144">
        <v>40206</v>
      </c>
      <c r="F48" s="144">
        <v>40543</v>
      </c>
      <c r="G48" s="159">
        <f>IF(AND(E48&lt;&gt;"",F48&lt;&gt;""),((F48-E48)/30),"")</f>
        <v>11.233333333333333</v>
      </c>
      <c r="H48" s="114" t="s">
        <v>2706</v>
      </c>
      <c r="I48" s="113" t="s">
        <v>1155</v>
      </c>
      <c r="J48" s="113" t="s">
        <v>1035</v>
      </c>
      <c r="K48" s="116">
        <v>188418288</v>
      </c>
      <c r="L48" s="115" t="s">
        <v>1148</v>
      </c>
      <c r="M48" s="117">
        <v>1</v>
      </c>
      <c r="N48" s="115" t="s">
        <v>27</v>
      </c>
      <c r="O48" s="115" t="s">
        <v>1148</v>
      </c>
      <c r="P48" s="78"/>
    </row>
    <row r="49" spans="1:16" s="6" customFormat="1" ht="24.75" customHeight="1" x14ac:dyDescent="0.25">
      <c r="A49" s="142">
        <v>2</v>
      </c>
      <c r="B49" s="121" t="s">
        <v>2676</v>
      </c>
      <c r="C49" s="123" t="s">
        <v>31</v>
      </c>
      <c r="D49" s="120" t="s">
        <v>2707</v>
      </c>
      <c r="E49" s="144">
        <v>40546</v>
      </c>
      <c r="F49" s="144">
        <v>40908</v>
      </c>
      <c r="G49" s="159">
        <f t="shared" ref="G49:G50" si="2">IF(AND(E49&lt;&gt;"",F49&lt;&gt;""),((F49-E49)/30),"")</f>
        <v>12.066666666666666</v>
      </c>
      <c r="H49" s="121" t="s">
        <v>2701</v>
      </c>
      <c r="I49" s="120" t="s">
        <v>1155</v>
      </c>
      <c r="J49" s="120" t="s">
        <v>1035</v>
      </c>
      <c r="K49" s="116">
        <v>692185568</v>
      </c>
      <c r="L49" s="123" t="s">
        <v>1148</v>
      </c>
      <c r="M49" s="117">
        <v>1</v>
      </c>
      <c r="N49" s="123" t="s">
        <v>27</v>
      </c>
      <c r="O49" s="115" t="s">
        <v>1148</v>
      </c>
      <c r="P49" s="78"/>
    </row>
    <row r="50" spans="1:16" s="6" customFormat="1" ht="24.75" customHeight="1" x14ac:dyDescent="0.25">
      <c r="A50" s="142">
        <v>3</v>
      </c>
      <c r="B50" s="121" t="s">
        <v>2676</v>
      </c>
      <c r="C50" s="123" t="s">
        <v>31</v>
      </c>
      <c r="D50" s="120" t="s">
        <v>2708</v>
      </c>
      <c r="E50" s="144">
        <v>40724</v>
      </c>
      <c r="F50" s="144">
        <v>40908</v>
      </c>
      <c r="G50" s="159">
        <f t="shared" si="2"/>
        <v>6.1333333333333337</v>
      </c>
      <c r="H50" s="121" t="s">
        <v>2710</v>
      </c>
      <c r="I50" s="120" t="s">
        <v>1155</v>
      </c>
      <c r="J50" s="120" t="s">
        <v>1035</v>
      </c>
      <c r="K50" s="116">
        <v>127120417</v>
      </c>
      <c r="L50" s="123" t="s">
        <v>1148</v>
      </c>
      <c r="M50" s="117">
        <v>1</v>
      </c>
      <c r="N50" s="123" t="s">
        <v>27</v>
      </c>
      <c r="O50" s="115" t="s">
        <v>1148</v>
      </c>
      <c r="P50" s="78"/>
    </row>
    <row r="51" spans="1:16" s="6" customFormat="1" ht="24.75" customHeight="1" outlineLevel="1" x14ac:dyDescent="0.25">
      <c r="A51" s="142">
        <v>4</v>
      </c>
      <c r="B51" s="121" t="s">
        <v>2676</v>
      </c>
      <c r="C51" s="123" t="s">
        <v>31</v>
      </c>
      <c r="D51" s="120" t="s">
        <v>2709</v>
      </c>
      <c r="E51" s="144">
        <v>41253</v>
      </c>
      <c r="F51" s="144">
        <v>41851</v>
      </c>
      <c r="G51" s="159">
        <f t="shared" ref="G51:G107" si="3">IF(AND(E51&lt;&gt;"",F51&lt;&gt;""),((F51-E51)/30),"")</f>
        <v>19.933333333333334</v>
      </c>
      <c r="H51" s="121" t="s">
        <v>2702</v>
      </c>
      <c r="I51" s="120" t="s">
        <v>1155</v>
      </c>
      <c r="J51" s="120" t="s">
        <v>1035</v>
      </c>
      <c r="K51" s="116">
        <v>1745285868</v>
      </c>
      <c r="L51" s="123" t="s">
        <v>1148</v>
      </c>
      <c r="M51" s="117">
        <v>1</v>
      </c>
      <c r="N51" s="123" t="s">
        <v>27</v>
      </c>
      <c r="O51" s="115" t="s">
        <v>1148</v>
      </c>
      <c r="P51" s="78"/>
    </row>
    <row r="52" spans="1:16" s="7" customFormat="1" ht="24.75" customHeight="1" outlineLevel="1" x14ac:dyDescent="0.25">
      <c r="A52" s="143">
        <v>5</v>
      </c>
      <c r="B52" s="121" t="s">
        <v>2676</v>
      </c>
      <c r="C52" s="123" t="s">
        <v>31</v>
      </c>
      <c r="D52" s="120" t="s">
        <v>2711</v>
      </c>
      <c r="E52" s="144">
        <v>40931</v>
      </c>
      <c r="F52" s="144">
        <v>41090</v>
      </c>
      <c r="G52" s="159">
        <f t="shared" si="3"/>
        <v>5.3</v>
      </c>
      <c r="H52" s="121" t="s">
        <v>2712</v>
      </c>
      <c r="I52" s="120" t="s">
        <v>1155</v>
      </c>
      <c r="J52" s="120" t="s">
        <v>1035</v>
      </c>
      <c r="K52" s="116">
        <v>537492669</v>
      </c>
      <c r="L52" s="123" t="s">
        <v>1148</v>
      </c>
      <c r="M52" s="117">
        <v>1</v>
      </c>
      <c r="N52" s="123" t="s">
        <v>27</v>
      </c>
      <c r="O52" s="115" t="s">
        <v>1148</v>
      </c>
      <c r="P52" s="79"/>
    </row>
    <row r="53" spans="1:16" s="7" customFormat="1" ht="24.75" customHeight="1" outlineLevel="1" x14ac:dyDescent="0.25">
      <c r="A53" s="143">
        <v>6</v>
      </c>
      <c r="B53" s="121" t="s">
        <v>2676</v>
      </c>
      <c r="C53" s="123" t="s">
        <v>31</v>
      </c>
      <c r="D53" s="120" t="s">
        <v>2713</v>
      </c>
      <c r="E53" s="144">
        <v>41663</v>
      </c>
      <c r="F53" s="144">
        <v>41912</v>
      </c>
      <c r="G53" s="159">
        <f t="shared" si="3"/>
        <v>8.3000000000000007</v>
      </c>
      <c r="H53" s="121" t="s">
        <v>2736</v>
      </c>
      <c r="I53" s="120" t="s">
        <v>1155</v>
      </c>
      <c r="J53" s="120" t="s">
        <v>1035</v>
      </c>
      <c r="K53" s="116">
        <v>243670334</v>
      </c>
      <c r="L53" s="123" t="s">
        <v>1148</v>
      </c>
      <c r="M53" s="117">
        <v>1</v>
      </c>
      <c r="N53" s="123" t="s">
        <v>27</v>
      </c>
      <c r="O53" s="115" t="s">
        <v>1148</v>
      </c>
      <c r="P53" s="79"/>
    </row>
    <row r="54" spans="1:16" s="7" customFormat="1" ht="24.75" customHeight="1" outlineLevel="1" x14ac:dyDescent="0.25">
      <c r="A54" s="143">
        <v>7</v>
      </c>
      <c r="B54" s="121" t="s">
        <v>2676</v>
      </c>
      <c r="C54" s="123" t="s">
        <v>31</v>
      </c>
      <c r="D54" s="120" t="s">
        <v>2714</v>
      </c>
      <c r="E54" s="144">
        <v>41662</v>
      </c>
      <c r="F54" s="144">
        <v>41912</v>
      </c>
      <c r="G54" s="159">
        <f t="shared" si="3"/>
        <v>8.3333333333333339</v>
      </c>
      <c r="H54" s="121" t="s">
        <v>2736</v>
      </c>
      <c r="I54" s="120" t="s">
        <v>1155</v>
      </c>
      <c r="J54" s="120" t="s">
        <v>1035</v>
      </c>
      <c r="K54" s="122">
        <v>357462860</v>
      </c>
      <c r="L54" s="123" t="s">
        <v>1148</v>
      </c>
      <c r="M54" s="117">
        <v>1</v>
      </c>
      <c r="N54" s="123" t="s">
        <v>27</v>
      </c>
      <c r="O54" s="115" t="s">
        <v>1148</v>
      </c>
      <c r="P54" s="79"/>
    </row>
    <row r="55" spans="1:16" s="7" customFormat="1" ht="24.75" customHeight="1" outlineLevel="1" x14ac:dyDescent="0.25">
      <c r="A55" s="143">
        <v>8</v>
      </c>
      <c r="B55" s="121" t="s">
        <v>2676</v>
      </c>
      <c r="C55" s="123" t="s">
        <v>31</v>
      </c>
      <c r="D55" s="120" t="s">
        <v>2715</v>
      </c>
      <c r="E55" s="144">
        <v>42023</v>
      </c>
      <c r="F55" s="144">
        <v>42369</v>
      </c>
      <c r="G55" s="159">
        <f t="shared" si="3"/>
        <v>11.533333333333333</v>
      </c>
      <c r="H55" s="121" t="s">
        <v>2737</v>
      </c>
      <c r="I55" s="120" t="s">
        <v>1155</v>
      </c>
      <c r="J55" s="120" t="s">
        <v>1035</v>
      </c>
      <c r="K55" s="122">
        <v>1267149812</v>
      </c>
      <c r="L55" s="123" t="s">
        <v>1148</v>
      </c>
      <c r="M55" s="117">
        <v>1</v>
      </c>
      <c r="N55" s="123" t="s">
        <v>27</v>
      </c>
      <c r="O55" s="115" t="s">
        <v>26</v>
      </c>
      <c r="P55" s="79"/>
    </row>
    <row r="56" spans="1:16" s="7" customFormat="1" ht="24.75" customHeight="1" outlineLevel="1" x14ac:dyDescent="0.25">
      <c r="A56" s="143">
        <v>9</v>
      </c>
      <c r="B56" s="121" t="s">
        <v>2676</v>
      </c>
      <c r="C56" s="123" t="s">
        <v>31</v>
      </c>
      <c r="D56" s="120" t="s">
        <v>2716</v>
      </c>
      <c r="E56" s="144">
        <v>42031</v>
      </c>
      <c r="F56" s="144">
        <v>42369</v>
      </c>
      <c r="G56" s="159">
        <f t="shared" si="3"/>
        <v>11.266666666666667</v>
      </c>
      <c r="H56" s="121" t="s">
        <v>2738</v>
      </c>
      <c r="I56" s="120" t="s">
        <v>1155</v>
      </c>
      <c r="J56" s="120" t="s">
        <v>1035</v>
      </c>
      <c r="K56" s="118">
        <v>1074230758</v>
      </c>
      <c r="L56" s="123" t="s">
        <v>1148</v>
      </c>
      <c r="M56" s="117">
        <v>1</v>
      </c>
      <c r="N56" s="123" t="s">
        <v>27</v>
      </c>
      <c r="O56" s="115" t="s">
        <v>1148</v>
      </c>
      <c r="P56" s="79"/>
    </row>
    <row r="57" spans="1:16" s="7" customFormat="1" ht="24.75" customHeight="1" outlineLevel="1" x14ac:dyDescent="0.25">
      <c r="A57" s="143">
        <v>10</v>
      </c>
      <c r="B57" s="121" t="s">
        <v>2676</v>
      </c>
      <c r="C57" s="123" t="s">
        <v>31</v>
      </c>
      <c r="D57" s="120" t="s">
        <v>2717</v>
      </c>
      <c r="E57" s="144">
        <v>42033</v>
      </c>
      <c r="F57" s="144">
        <v>42369</v>
      </c>
      <c r="G57" s="159">
        <f t="shared" si="3"/>
        <v>11.2</v>
      </c>
      <c r="H57" s="121" t="s">
        <v>2739</v>
      </c>
      <c r="I57" s="120" t="s">
        <v>1155</v>
      </c>
      <c r="J57" s="120" t="s">
        <v>1035</v>
      </c>
      <c r="K57" s="118">
        <v>539772752</v>
      </c>
      <c r="L57" s="123" t="s">
        <v>1148</v>
      </c>
      <c r="M57" s="117">
        <v>1</v>
      </c>
      <c r="N57" s="123" t="s">
        <v>27</v>
      </c>
      <c r="O57" s="65" t="s">
        <v>1148</v>
      </c>
      <c r="P57" s="79"/>
    </row>
    <row r="58" spans="1:16" s="7" customFormat="1" ht="24.75" customHeight="1" outlineLevel="1" x14ac:dyDescent="0.25">
      <c r="A58" s="143">
        <v>11</v>
      </c>
      <c r="B58" s="121" t="s">
        <v>2676</v>
      </c>
      <c r="C58" s="123" t="s">
        <v>31</v>
      </c>
      <c r="D58" s="120" t="s">
        <v>2718</v>
      </c>
      <c r="E58" s="144">
        <v>42675</v>
      </c>
      <c r="F58" s="144">
        <v>43312</v>
      </c>
      <c r="G58" s="159">
        <f t="shared" si="3"/>
        <v>21.233333333333334</v>
      </c>
      <c r="H58" s="121" t="s">
        <v>2740</v>
      </c>
      <c r="I58" s="120" t="s">
        <v>1155</v>
      </c>
      <c r="J58" s="120" t="s">
        <v>1035</v>
      </c>
      <c r="K58" s="118">
        <v>1397230469</v>
      </c>
      <c r="L58" s="123" t="s">
        <v>1148</v>
      </c>
      <c r="M58" s="117">
        <v>1</v>
      </c>
      <c r="N58" s="123" t="s">
        <v>27</v>
      </c>
      <c r="O58" s="65" t="s">
        <v>1148</v>
      </c>
      <c r="P58" s="79"/>
    </row>
    <row r="59" spans="1:16" s="7" customFormat="1" ht="24.75" customHeight="1" outlineLevel="1" x14ac:dyDescent="0.25">
      <c r="A59" s="143">
        <v>12</v>
      </c>
      <c r="B59" s="121" t="s">
        <v>2676</v>
      </c>
      <c r="C59" s="123" t="s">
        <v>31</v>
      </c>
      <c r="D59" s="120" t="s">
        <v>2719</v>
      </c>
      <c r="E59" s="144">
        <v>42398</v>
      </c>
      <c r="F59" s="144">
        <v>42674</v>
      </c>
      <c r="G59" s="159">
        <f t="shared" si="3"/>
        <v>9.1999999999999993</v>
      </c>
      <c r="H59" s="121" t="s">
        <v>2741</v>
      </c>
      <c r="I59" s="120" t="s">
        <v>1155</v>
      </c>
      <c r="J59" s="120" t="s">
        <v>1035</v>
      </c>
      <c r="K59" s="118">
        <v>422394884</v>
      </c>
      <c r="L59" s="123" t="s">
        <v>1148</v>
      </c>
      <c r="M59" s="117">
        <v>1</v>
      </c>
      <c r="N59" s="123" t="s">
        <v>27</v>
      </c>
      <c r="O59" s="65" t="s">
        <v>1148</v>
      </c>
      <c r="P59" s="79"/>
    </row>
    <row r="60" spans="1:16" s="7" customFormat="1" ht="24.75" customHeight="1" outlineLevel="1" x14ac:dyDescent="0.25">
      <c r="A60" s="143">
        <v>13</v>
      </c>
      <c r="B60" s="121" t="s">
        <v>2676</v>
      </c>
      <c r="C60" s="123" t="s">
        <v>31</v>
      </c>
      <c r="D60" s="120" t="s">
        <v>2720</v>
      </c>
      <c r="E60" s="144">
        <v>42675</v>
      </c>
      <c r="F60" s="144">
        <v>43039</v>
      </c>
      <c r="G60" s="159">
        <f t="shared" si="3"/>
        <v>12.133333333333333</v>
      </c>
      <c r="H60" s="121" t="s">
        <v>2742</v>
      </c>
      <c r="I60" s="120" t="s">
        <v>1155</v>
      </c>
      <c r="J60" s="120" t="s">
        <v>1035</v>
      </c>
      <c r="K60" s="122">
        <v>395703656</v>
      </c>
      <c r="L60" s="123" t="s">
        <v>1148</v>
      </c>
      <c r="M60" s="117">
        <v>1</v>
      </c>
      <c r="N60" s="123" t="s">
        <v>27</v>
      </c>
      <c r="O60" s="65" t="s">
        <v>1148</v>
      </c>
      <c r="P60" s="79"/>
    </row>
    <row r="61" spans="1:16" s="7" customFormat="1" ht="24.75" customHeight="1" outlineLevel="1" x14ac:dyDescent="0.25">
      <c r="A61" s="143">
        <v>14</v>
      </c>
      <c r="B61" s="121" t="s">
        <v>2676</v>
      </c>
      <c r="C61" s="123" t="s">
        <v>31</v>
      </c>
      <c r="D61" s="120" t="s">
        <v>2721</v>
      </c>
      <c r="E61" s="144">
        <v>42675</v>
      </c>
      <c r="F61" s="144">
        <v>43039</v>
      </c>
      <c r="G61" s="159">
        <f t="shared" si="3"/>
        <v>12.133333333333333</v>
      </c>
      <c r="H61" s="121" t="s">
        <v>2742</v>
      </c>
      <c r="I61" s="120" t="s">
        <v>1155</v>
      </c>
      <c r="J61" s="120" t="s">
        <v>1035</v>
      </c>
      <c r="K61" s="122">
        <v>1226536240</v>
      </c>
      <c r="L61" s="123" t="s">
        <v>1148</v>
      </c>
      <c r="M61" s="117">
        <v>1</v>
      </c>
      <c r="N61" s="123" t="s">
        <v>27</v>
      </c>
      <c r="O61" s="65" t="s">
        <v>1148</v>
      </c>
      <c r="P61" s="79"/>
    </row>
    <row r="62" spans="1:16" s="7" customFormat="1" ht="24.75" customHeight="1" outlineLevel="1" x14ac:dyDescent="0.25">
      <c r="A62" s="143">
        <v>15</v>
      </c>
      <c r="B62" s="121" t="s">
        <v>2676</v>
      </c>
      <c r="C62" s="123" t="s">
        <v>31</v>
      </c>
      <c r="D62" s="120" t="s">
        <v>2722</v>
      </c>
      <c r="E62" s="144">
        <v>42675</v>
      </c>
      <c r="F62" s="144">
        <v>43039</v>
      </c>
      <c r="G62" s="159">
        <f t="shared" si="3"/>
        <v>12.133333333333333</v>
      </c>
      <c r="H62" s="121" t="s">
        <v>2742</v>
      </c>
      <c r="I62" s="120" t="s">
        <v>1155</v>
      </c>
      <c r="J62" s="120" t="s">
        <v>1035</v>
      </c>
      <c r="K62" s="122">
        <v>2324693484</v>
      </c>
      <c r="L62" s="123" t="s">
        <v>1148</v>
      </c>
      <c r="M62" s="117">
        <v>1</v>
      </c>
      <c r="N62" s="123" t="s">
        <v>27</v>
      </c>
      <c r="O62" s="65" t="s">
        <v>1148</v>
      </c>
      <c r="P62" s="79"/>
    </row>
    <row r="63" spans="1:16" s="7" customFormat="1" ht="24.75" customHeight="1" outlineLevel="1" x14ac:dyDescent="0.25">
      <c r="A63" s="143">
        <v>16</v>
      </c>
      <c r="B63" s="121" t="s">
        <v>2676</v>
      </c>
      <c r="C63" s="123" t="s">
        <v>31</v>
      </c>
      <c r="D63" s="120" t="s">
        <v>2723</v>
      </c>
      <c r="E63" s="144">
        <v>43085</v>
      </c>
      <c r="F63" s="144">
        <v>43404</v>
      </c>
      <c r="G63" s="159">
        <f t="shared" si="3"/>
        <v>10.633333333333333</v>
      </c>
      <c r="H63" s="121" t="s">
        <v>2703</v>
      </c>
      <c r="I63" s="120" t="s">
        <v>1155</v>
      </c>
      <c r="J63" s="120" t="s">
        <v>1035</v>
      </c>
      <c r="K63" s="122">
        <v>801736524</v>
      </c>
      <c r="L63" s="123" t="s">
        <v>1148</v>
      </c>
      <c r="M63" s="117">
        <v>1</v>
      </c>
      <c r="N63" s="123" t="s">
        <v>27</v>
      </c>
      <c r="O63" s="65" t="s">
        <v>1148</v>
      </c>
      <c r="P63" s="79"/>
    </row>
    <row r="64" spans="1:16" s="7" customFormat="1" ht="24.75" customHeight="1" outlineLevel="1" x14ac:dyDescent="0.25">
      <c r="A64" s="143">
        <v>17</v>
      </c>
      <c r="B64" s="121" t="s">
        <v>2676</v>
      </c>
      <c r="C64" s="123" t="s">
        <v>31</v>
      </c>
      <c r="D64" s="120" t="s">
        <v>2724</v>
      </c>
      <c r="E64" s="144">
        <v>43040</v>
      </c>
      <c r="F64" s="144">
        <v>43312</v>
      </c>
      <c r="G64" s="159">
        <f t="shared" si="3"/>
        <v>9.0666666666666664</v>
      </c>
      <c r="H64" s="121" t="s">
        <v>2743</v>
      </c>
      <c r="I64" s="120" t="s">
        <v>1155</v>
      </c>
      <c r="J64" s="120" t="s">
        <v>1035</v>
      </c>
      <c r="K64" s="122">
        <v>411308258</v>
      </c>
      <c r="L64" s="123" t="s">
        <v>1148</v>
      </c>
      <c r="M64" s="117">
        <v>1</v>
      </c>
      <c r="N64" s="123" t="s">
        <v>27</v>
      </c>
      <c r="O64" s="65" t="s">
        <v>1148</v>
      </c>
      <c r="P64" s="79"/>
    </row>
    <row r="65" spans="1:16" s="7" customFormat="1" ht="24.75" customHeight="1" outlineLevel="1" x14ac:dyDescent="0.25">
      <c r="A65" s="143">
        <v>18</v>
      </c>
      <c r="B65" s="121" t="s">
        <v>2676</v>
      </c>
      <c r="C65" s="123" t="s">
        <v>31</v>
      </c>
      <c r="D65" s="120" t="s">
        <v>2725</v>
      </c>
      <c r="E65" s="144">
        <v>43040</v>
      </c>
      <c r="F65" s="144">
        <v>43312</v>
      </c>
      <c r="G65" s="159">
        <f t="shared" si="3"/>
        <v>9.0666666666666664</v>
      </c>
      <c r="H65" s="121" t="s">
        <v>2743</v>
      </c>
      <c r="I65" s="120" t="s">
        <v>1155</v>
      </c>
      <c r="J65" s="120" t="s">
        <v>1035</v>
      </c>
      <c r="K65" s="122">
        <v>1275175030</v>
      </c>
      <c r="L65" s="123" t="s">
        <v>1148</v>
      </c>
      <c r="M65" s="117">
        <v>1</v>
      </c>
      <c r="N65" s="123" t="s">
        <v>27</v>
      </c>
      <c r="O65" s="65" t="s">
        <v>1148</v>
      </c>
      <c r="P65" s="79"/>
    </row>
    <row r="66" spans="1:16" s="7" customFormat="1" ht="24.75" customHeight="1" outlineLevel="1" x14ac:dyDescent="0.25">
      <c r="A66" s="143">
        <v>19</v>
      </c>
      <c r="B66" s="121" t="s">
        <v>2676</v>
      </c>
      <c r="C66" s="123" t="s">
        <v>31</v>
      </c>
      <c r="D66" s="120" t="s">
        <v>2726</v>
      </c>
      <c r="E66" s="144">
        <v>43040</v>
      </c>
      <c r="F66" s="144">
        <v>43312</v>
      </c>
      <c r="G66" s="159">
        <f t="shared" si="3"/>
        <v>9.0666666666666664</v>
      </c>
      <c r="H66" s="121" t="s">
        <v>2743</v>
      </c>
      <c r="I66" s="120" t="s">
        <v>1155</v>
      </c>
      <c r="J66" s="120" t="s">
        <v>1035</v>
      </c>
      <c r="K66" s="122">
        <v>2662570311</v>
      </c>
      <c r="L66" s="123" t="s">
        <v>1148</v>
      </c>
      <c r="M66" s="117">
        <v>1</v>
      </c>
      <c r="N66" s="123" t="s">
        <v>27</v>
      </c>
      <c r="O66" s="65" t="s">
        <v>1148</v>
      </c>
      <c r="P66" s="79"/>
    </row>
    <row r="67" spans="1:16" s="7" customFormat="1" ht="24.75" customHeight="1" outlineLevel="1" x14ac:dyDescent="0.25">
      <c r="A67" s="143">
        <v>20</v>
      </c>
      <c r="B67" s="121" t="s">
        <v>2676</v>
      </c>
      <c r="C67" s="123" t="s">
        <v>31</v>
      </c>
      <c r="D67" s="120" t="s">
        <v>2727</v>
      </c>
      <c r="E67" s="144">
        <v>43313</v>
      </c>
      <c r="F67" s="144">
        <v>43404</v>
      </c>
      <c r="G67" s="159">
        <f t="shared" si="3"/>
        <v>3.0333333333333332</v>
      </c>
      <c r="H67" s="121" t="s">
        <v>2744</v>
      </c>
      <c r="I67" s="120" t="s">
        <v>1155</v>
      </c>
      <c r="J67" s="120" t="s">
        <v>1035</v>
      </c>
      <c r="K67" s="122">
        <v>755494368</v>
      </c>
      <c r="L67" s="123" t="s">
        <v>1148</v>
      </c>
      <c r="M67" s="117">
        <v>1</v>
      </c>
      <c r="N67" s="123" t="s">
        <v>27</v>
      </c>
      <c r="O67" s="65" t="s">
        <v>1148</v>
      </c>
      <c r="P67" s="79"/>
    </row>
    <row r="68" spans="1:16" s="7" customFormat="1" ht="24.75" customHeight="1" outlineLevel="1" x14ac:dyDescent="0.25">
      <c r="A68" s="143">
        <v>21</v>
      </c>
      <c r="B68" s="121" t="s">
        <v>2676</v>
      </c>
      <c r="C68" s="123" t="s">
        <v>31</v>
      </c>
      <c r="D68" s="120" t="s">
        <v>2728</v>
      </c>
      <c r="E68" s="144">
        <v>43405</v>
      </c>
      <c r="F68" s="144">
        <v>43441</v>
      </c>
      <c r="G68" s="159">
        <f t="shared" si="3"/>
        <v>1.2</v>
      </c>
      <c r="H68" s="121" t="s">
        <v>2745</v>
      </c>
      <c r="I68" s="120" t="s">
        <v>1155</v>
      </c>
      <c r="J68" s="120" t="s">
        <v>1035</v>
      </c>
      <c r="K68" s="122">
        <v>29582623</v>
      </c>
      <c r="L68" s="123" t="s">
        <v>1148</v>
      </c>
      <c r="M68" s="117">
        <v>1</v>
      </c>
      <c r="N68" s="123" t="s">
        <v>27</v>
      </c>
      <c r="O68" s="65" t="s">
        <v>1148</v>
      </c>
      <c r="P68" s="79"/>
    </row>
    <row r="69" spans="1:16" s="7" customFormat="1" ht="24.75" customHeight="1" outlineLevel="1" x14ac:dyDescent="0.25">
      <c r="A69" s="143">
        <v>22</v>
      </c>
      <c r="B69" s="121" t="s">
        <v>2676</v>
      </c>
      <c r="C69" s="123" t="s">
        <v>31</v>
      </c>
      <c r="D69" s="120" t="s">
        <v>2729</v>
      </c>
      <c r="E69" s="144">
        <v>43405</v>
      </c>
      <c r="F69" s="144">
        <v>43441</v>
      </c>
      <c r="G69" s="159">
        <f t="shared" si="3"/>
        <v>1.2</v>
      </c>
      <c r="H69" s="121" t="s">
        <v>2745</v>
      </c>
      <c r="I69" s="120" t="s">
        <v>1155</v>
      </c>
      <c r="J69" s="120" t="s">
        <v>1035</v>
      </c>
      <c r="K69" s="122">
        <v>130388800</v>
      </c>
      <c r="L69" s="123" t="s">
        <v>1148</v>
      </c>
      <c r="M69" s="117">
        <v>1</v>
      </c>
      <c r="N69" s="123" t="s">
        <v>27</v>
      </c>
      <c r="O69" s="65" t="s">
        <v>1148</v>
      </c>
      <c r="P69" s="79"/>
    </row>
    <row r="70" spans="1:16" s="7" customFormat="1" ht="24.75" customHeight="1" outlineLevel="1" x14ac:dyDescent="0.25">
      <c r="A70" s="143">
        <v>23</v>
      </c>
      <c r="B70" s="121" t="s">
        <v>2676</v>
      </c>
      <c r="C70" s="123" t="s">
        <v>31</v>
      </c>
      <c r="D70" s="120" t="s">
        <v>2730</v>
      </c>
      <c r="E70" s="144">
        <v>43405</v>
      </c>
      <c r="F70" s="144">
        <v>43441</v>
      </c>
      <c r="G70" s="159">
        <f t="shared" si="3"/>
        <v>1.2</v>
      </c>
      <c r="H70" s="121" t="s">
        <v>2745</v>
      </c>
      <c r="I70" s="120" t="s">
        <v>1155</v>
      </c>
      <c r="J70" s="120" t="s">
        <v>1035</v>
      </c>
      <c r="K70" s="122">
        <v>50356230</v>
      </c>
      <c r="L70" s="123" t="s">
        <v>1148</v>
      </c>
      <c r="M70" s="117">
        <v>1</v>
      </c>
      <c r="N70" s="123" t="s">
        <v>27</v>
      </c>
      <c r="O70" s="65" t="s">
        <v>1148</v>
      </c>
      <c r="P70" s="79"/>
    </row>
    <row r="71" spans="1:16" s="7" customFormat="1" ht="24.75" customHeight="1" outlineLevel="1" x14ac:dyDescent="0.25">
      <c r="A71" s="143">
        <v>24</v>
      </c>
      <c r="B71" s="121" t="s">
        <v>2676</v>
      </c>
      <c r="C71" s="123" t="s">
        <v>31</v>
      </c>
      <c r="D71" s="120" t="s">
        <v>2731</v>
      </c>
      <c r="E71" s="144">
        <v>43405</v>
      </c>
      <c r="F71" s="144">
        <v>43441</v>
      </c>
      <c r="G71" s="159">
        <f t="shared" si="3"/>
        <v>1.2</v>
      </c>
      <c r="H71" s="121" t="s">
        <v>2746</v>
      </c>
      <c r="I71" s="120" t="s">
        <v>1155</v>
      </c>
      <c r="J71" s="120" t="s">
        <v>1035</v>
      </c>
      <c r="K71" s="122">
        <v>285556575</v>
      </c>
      <c r="L71" s="123" t="s">
        <v>1148</v>
      </c>
      <c r="M71" s="117">
        <v>1</v>
      </c>
      <c r="N71" s="123" t="s">
        <v>27</v>
      </c>
      <c r="O71" s="65" t="s">
        <v>1148</v>
      </c>
      <c r="P71" s="79"/>
    </row>
    <row r="72" spans="1:16" s="7" customFormat="1" ht="24.75" customHeight="1" outlineLevel="1" x14ac:dyDescent="0.25">
      <c r="A72" s="143">
        <v>25</v>
      </c>
      <c r="B72" s="121" t="s">
        <v>2676</v>
      </c>
      <c r="C72" s="123" t="s">
        <v>31</v>
      </c>
      <c r="D72" s="120" t="s">
        <v>2732</v>
      </c>
      <c r="E72" s="144">
        <v>43483</v>
      </c>
      <c r="F72" s="144">
        <v>43812</v>
      </c>
      <c r="G72" s="159">
        <f t="shared" si="3"/>
        <v>10.966666666666667</v>
      </c>
      <c r="H72" s="121" t="s">
        <v>2747</v>
      </c>
      <c r="I72" s="120" t="s">
        <v>1155</v>
      </c>
      <c r="J72" s="120" t="s">
        <v>1035</v>
      </c>
      <c r="K72" s="122">
        <v>1108463306</v>
      </c>
      <c r="L72" s="123" t="s">
        <v>1148</v>
      </c>
      <c r="M72" s="117">
        <v>1</v>
      </c>
      <c r="N72" s="123" t="s">
        <v>27</v>
      </c>
      <c r="O72" s="65" t="s">
        <v>1148</v>
      </c>
      <c r="P72" s="79"/>
    </row>
    <row r="73" spans="1:16" s="7" customFormat="1" ht="24.75" customHeight="1" outlineLevel="1" x14ac:dyDescent="0.25">
      <c r="A73" s="143">
        <v>26</v>
      </c>
      <c r="B73" s="121" t="s">
        <v>2676</v>
      </c>
      <c r="C73" s="123" t="s">
        <v>31</v>
      </c>
      <c r="D73" s="120" t="s">
        <v>2733</v>
      </c>
      <c r="E73" s="144">
        <v>43483</v>
      </c>
      <c r="F73" s="144">
        <v>43812</v>
      </c>
      <c r="G73" s="159">
        <f t="shared" si="3"/>
        <v>10.966666666666667</v>
      </c>
      <c r="H73" s="121" t="s">
        <v>2748</v>
      </c>
      <c r="I73" s="120" t="s">
        <v>1155</v>
      </c>
      <c r="J73" s="120" t="s">
        <v>1035</v>
      </c>
      <c r="K73" s="122">
        <v>2680427047</v>
      </c>
      <c r="L73" s="123" t="s">
        <v>1148</v>
      </c>
      <c r="M73" s="117">
        <v>1</v>
      </c>
      <c r="N73" s="123" t="s">
        <v>27</v>
      </c>
      <c r="O73" s="65" t="s">
        <v>1148</v>
      </c>
      <c r="P73" s="79"/>
    </row>
    <row r="74" spans="1:16" s="7" customFormat="1" ht="24.75" customHeight="1" outlineLevel="1" x14ac:dyDescent="0.25">
      <c r="A74" s="143">
        <v>27</v>
      </c>
      <c r="B74" s="121" t="s">
        <v>2676</v>
      </c>
      <c r="C74" s="123" t="s">
        <v>31</v>
      </c>
      <c r="D74" s="120" t="s">
        <v>2734</v>
      </c>
      <c r="E74" s="144">
        <v>43482</v>
      </c>
      <c r="F74" s="144">
        <v>43812</v>
      </c>
      <c r="G74" s="159">
        <f t="shared" si="3"/>
        <v>11</v>
      </c>
      <c r="H74" s="121" t="s">
        <v>2748</v>
      </c>
      <c r="I74" s="120" t="s">
        <v>1155</v>
      </c>
      <c r="J74" s="120" t="s">
        <v>1035</v>
      </c>
      <c r="K74" s="122">
        <v>394810018</v>
      </c>
      <c r="L74" s="123" t="s">
        <v>1148</v>
      </c>
      <c r="M74" s="117">
        <v>1</v>
      </c>
      <c r="N74" s="123" t="s">
        <v>27</v>
      </c>
      <c r="O74" s="65" t="s">
        <v>1148</v>
      </c>
      <c r="P74" s="79"/>
    </row>
    <row r="75" spans="1:16" s="7" customFormat="1" ht="24.75" customHeight="1" outlineLevel="1" x14ac:dyDescent="0.25">
      <c r="A75" s="143">
        <v>28</v>
      </c>
      <c r="B75" s="121" t="s">
        <v>2676</v>
      </c>
      <c r="C75" s="123" t="s">
        <v>31</v>
      </c>
      <c r="D75" s="120" t="s">
        <v>2735</v>
      </c>
      <c r="E75" s="144">
        <v>43482</v>
      </c>
      <c r="F75" s="144">
        <v>43812</v>
      </c>
      <c r="G75" s="159">
        <f t="shared" si="3"/>
        <v>11</v>
      </c>
      <c r="H75" s="121" t="s">
        <v>2748</v>
      </c>
      <c r="I75" s="120" t="s">
        <v>1155</v>
      </c>
      <c r="J75" s="120" t="s">
        <v>1035</v>
      </c>
      <c r="K75" s="122">
        <v>2223779316</v>
      </c>
      <c r="L75" s="123" t="s">
        <v>1148</v>
      </c>
      <c r="M75" s="117">
        <v>1</v>
      </c>
      <c r="N75" s="123" t="s">
        <v>27</v>
      </c>
      <c r="O75" s="65" t="s">
        <v>1148</v>
      </c>
      <c r="P75" s="79"/>
    </row>
    <row r="76" spans="1:16" s="7" customFormat="1" ht="24.75" customHeight="1" outlineLevel="1" x14ac:dyDescent="0.25">
      <c r="A76" s="143">
        <v>29</v>
      </c>
      <c r="B76" s="121" t="s">
        <v>2676</v>
      </c>
      <c r="C76" s="123" t="s">
        <v>31</v>
      </c>
      <c r="D76" s="120" t="s">
        <v>2750</v>
      </c>
      <c r="E76" s="144">
        <v>43882</v>
      </c>
      <c r="F76" s="144">
        <v>44104</v>
      </c>
      <c r="G76" s="159">
        <f t="shared" si="3"/>
        <v>7.4</v>
      </c>
      <c r="H76" s="121" t="s">
        <v>2752</v>
      </c>
      <c r="I76" s="120" t="s">
        <v>1155</v>
      </c>
      <c r="J76" s="120" t="s">
        <v>1035</v>
      </c>
      <c r="K76" s="122">
        <v>2814047045</v>
      </c>
      <c r="L76" s="123" t="s">
        <v>1148</v>
      </c>
      <c r="M76" s="117">
        <v>1</v>
      </c>
      <c r="N76" s="123" t="s">
        <v>1151</v>
      </c>
      <c r="O76" s="65" t="s">
        <v>1148</v>
      </c>
      <c r="P76" s="79"/>
    </row>
    <row r="77" spans="1:16" s="7" customFormat="1" ht="24.75" customHeight="1" outlineLevel="1" x14ac:dyDescent="0.25">
      <c r="A77" s="143">
        <v>30</v>
      </c>
      <c r="B77" s="121" t="s">
        <v>2676</v>
      </c>
      <c r="C77" s="123" t="s">
        <v>31</v>
      </c>
      <c r="D77" s="120" t="s">
        <v>2751</v>
      </c>
      <c r="E77" s="144">
        <v>44114</v>
      </c>
      <c r="F77" s="144">
        <v>44165</v>
      </c>
      <c r="G77" s="159">
        <f t="shared" si="3"/>
        <v>1.7</v>
      </c>
      <c r="H77" s="121" t="s">
        <v>2690</v>
      </c>
      <c r="I77" s="120" t="s">
        <v>1155</v>
      </c>
      <c r="J77" s="120" t="s">
        <v>1035</v>
      </c>
      <c r="K77" s="122">
        <v>708639176</v>
      </c>
      <c r="L77" s="123" t="s">
        <v>1148</v>
      </c>
      <c r="M77" s="117">
        <v>1</v>
      </c>
      <c r="N77" s="123" t="s">
        <v>1151</v>
      </c>
      <c r="O77" s="65" t="s">
        <v>1148</v>
      </c>
      <c r="P77" s="79"/>
    </row>
    <row r="78" spans="1:16" s="7" customFormat="1" ht="24.75" customHeight="1" outlineLevel="1" x14ac:dyDescent="0.25">
      <c r="A78" s="143">
        <v>31</v>
      </c>
      <c r="B78" s="121"/>
      <c r="C78" s="123"/>
      <c r="D78" s="120"/>
      <c r="E78" s="144"/>
      <c r="F78" s="144"/>
      <c r="G78" s="159" t="str">
        <f t="shared" si="3"/>
        <v/>
      </c>
      <c r="H78" s="121"/>
      <c r="I78" s="120"/>
      <c r="J78" s="120"/>
      <c r="K78" s="66"/>
      <c r="L78" s="123"/>
      <c r="M78" s="117"/>
      <c r="N78" s="123"/>
      <c r="O78" s="65"/>
      <c r="P78" s="79"/>
    </row>
    <row r="79" spans="1:16" s="7" customFormat="1" ht="24.75" customHeight="1" outlineLevel="1" x14ac:dyDescent="0.25">
      <c r="A79" s="143">
        <v>32</v>
      </c>
      <c r="B79" s="121"/>
      <c r="C79" s="123"/>
      <c r="D79" s="63"/>
      <c r="E79" s="144"/>
      <c r="F79" s="144"/>
      <c r="G79" s="159" t="str">
        <f t="shared" si="3"/>
        <v/>
      </c>
      <c r="H79" s="64"/>
      <c r="I79" s="120"/>
      <c r="J79" s="120"/>
      <c r="K79" s="66"/>
      <c r="L79" s="65"/>
      <c r="M79" s="67"/>
      <c r="N79" s="123"/>
      <c r="O79" s="65"/>
      <c r="P79" s="79"/>
    </row>
    <row r="80" spans="1:16" s="7" customFormat="1" ht="24.75" customHeight="1" outlineLevel="1" x14ac:dyDescent="0.25">
      <c r="A80" s="143">
        <v>33</v>
      </c>
      <c r="B80" s="121"/>
      <c r="C80" s="123"/>
      <c r="D80" s="120"/>
      <c r="E80" s="144"/>
      <c r="F80" s="144"/>
      <c r="G80" s="159" t="str">
        <f t="shared" si="3"/>
        <v/>
      </c>
      <c r="H80" s="121"/>
      <c r="I80" s="120"/>
      <c r="J80" s="120"/>
      <c r="K80" s="66"/>
      <c r="L80" s="123"/>
      <c r="M80" s="117"/>
      <c r="N80" s="123"/>
      <c r="O80" s="65"/>
      <c r="P80" s="79"/>
    </row>
    <row r="81" spans="1:16" s="7" customFormat="1" ht="24.75" customHeight="1" outlineLevel="1" x14ac:dyDescent="0.25">
      <c r="A81" s="143">
        <v>34</v>
      </c>
      <c r="B81" s="121"/>
      <c r="C81" s="123"/>
      <c r="D81" s="120"/>
      <c r="E81" s="144"/>
      <c r="F81" s="144"/>
      <c r="G81" s="159" t="str">
        <f t="shared" si="3"/>
        <v/>
      </c>
      <c r="H81" s="121"/>
      <c r="I81" s="120"/>
      <c r="J81" s="120"/>
      <c r="K81" s="66"/>
      <c r="L81" s="65"/>
      <c r="M81" s="67"/>
      <c r="N81" s="123"/>
      <c r="O81" s="65"/>
      <c r="P81" s="79"/>
    </row>
    <row r="82" spans="1:16" s="7" customFormat="1" ht="24.75" customHeight="1" outlineLevel="1" x14ac:dyDescent="0.25">
      <c r="A82" s="143">
        <v>35</v>
      </c>
      <c r="B82" s="121"/>
      <c r="C82" s="123"/>
      <c r="D82" s="120"/>
      <c r="E82" s="144"/>
      <c r="F82" s="144"/>
      <c r="G82" s="159" t="str">
        <f t="shared" si="3"/>
        <v/>
      </c>
      <c r="H82" s="121"/>
      <c r="I82" s="120"/>
      <c r="J82" s="120"/>
      <c r="K82" s="66"/>
      <c r="L82" s="65"/>
      <c r="M82" s="67"/>
      <c r="N82" s="123"/>
      <c r="O82" s="65"/>
      <c r="P82" s="79"/>
    </row>
    <row r="83" spans="1:16" s="7" customFormat="1" ht="24.75" customHeight="1" outlineLevel="1" x14ac:dyDescent="0.25">
      <c r="A83" s="143">
        <v>36</v>
      </c>
      <c r="B83" s="121"/>
      <c r="C83" s="123"/>
      <c r="D83" s="120"/>
      <c r="E83" s="144"/>
      <c r="F83" s="144"/>
      <c r="G83" s="159" t="str">
        <f t="shared" si="3"/>
        <v/>
      </c>
      <c r="H83" s="121"/>
      <c r="I83" s="120"/>
      <c r="J83" s="120"/>
      <c r="K83" s="66"/>
      <c r="L83" s="123"/>
      <c r="M83" s="117"/>
      <c r="N83" s="123"/>
      <c r="O83" s="65"/>
      <c r="P83" s="79"/>
    </row>
    <row r="84" spans="1:16" s="7" customFormat="1" ht="24.75" customHeight="1" outlineLevel="1" x14ac:dyDescent="0.25">
      <c r="A84" s="143">
        <v>37</v>
      </c>
      <c r="B84" s="121"/>
      <c r="C84" s="123"/>
      <c r="D84" s="63"/>
      <c r="E84" s="144"/>
      <c r="F84" s="144"/>
      <c r="G84" s="159" t="str">
        <f t="shared" si="3"/>
        <v/>
      </c>
      <c r="H84" s="64"/>
      <c r="I84" s="120"/>
      <c r="J84" s="120"/>
      <c r="K84" s="66"/>
      <c r="L84" s="65"/>
      <c r="M84" s="67"/>
      <c r="N84" s="123"/>
      <c r="O84" s="65"/>
      <c r="P84" s="79"/>
    </row>
    <row r="85" spans="1:16" s="7" customFormat="1" ht="24.75" customHeight="1" outlineLevel="1" x14ac:dyDescent="0.25">
      <c r="A85" s="143">
        <v>38</v>
      </c>
      <c r="B85" s="121"/>
      <c r="C85" s="123"/>
      <c r="D85" s="120"/>
      <c r="E85" s="144"/>
      <c r="F85" s="144"/>
      <c r="G85" s="159" t="str">
        <f t="shared" si="3"/>
        <v/>
      </c>
      <c r="H85" s="64"/>
      <c r="I85" s="120"/>
      <c r="J85" s="120"/>
      <c r="K85" s="66"/>
      <c r="L85" s="65"/>
      <c r="M85" s="67"/>
      <c r="N85" s="123"/>
      <c r="O85" s="65"/>
      <c r="P85" s="79"/>
    </row>
    <row r="86" spans="1:16" s="7" customFormat="1" ht="24.75" customHeight="1" outlineLevel="1" x14ac:dyDescent="0.25">
      <c r="A86" s="143">
        <v>39</v>
      </c>
      <c r="B86" s="121"/>
      <c r="C86" s="123"/>
      <c r="D86" s="120"/>
      <c r="E86" s="144"/>
      <c r="F86" s="144"/>
      <c r="G86" s="159" t="str">
        <f t="shared" si="3"/>
        <v/>
      </c>
      <c r="H86" s="64"/>
      <c r="I86" s="120"/>
      <c r="J86" s="120"/>
      <c r="K86" s="66"/>
      <c r="L86" s="123"/>
      <c r="M86" s="117"/>
      <c r="N86" s="123"/>
      <c r="O86" s="65"/>
      <c r="P86" s="79"/>
    </row>
    <row r="87" spans="1:16" s="7" customFormat="1" ht="24.75" customHeight="1" outlineLevel="1" x14ac:dyDescent="0.25">
      <c r="A87" s="143">
        <v>40</v>
      </c>
      <c r="B87" s="121"/>
      <c r="C87" s="123"/>
      <c r="D87" s="120"/>
      <c r="E87" s="144"/>
      <c r="F87" s="144"/>
      <c r="G87" s="159" t="str">
        <f t="shared" si="3"/>
        <v/>
      </c>
      <c r="H87" s="64"/>
      <c r="I87" s="120"/>
      <c r="J87" s="120"/>
      <c r="K87" s="66"/>
      <c r="L87" s="65"/>
      <c r="M87" s="67"/>
      <c r="N87" s="123"/>
      <c r="O87" s="65"/>
      <c r="P87" s="79"/>
    </row>
    <row r="88" spans="1:16" s="7" customFormat="1" ht="24.75" customHeight="1" outlineLevel="1" x14ac:dyDescent="0.25">
      <c r="A88" s="143">
        <v>41</v>
      </c>
      <c r="B88" s="121"/>
      <c r="C88" s="123"/>
      <c r="D88" s="120"/>
      <c r="E88" s="144"/>
      <c r="F88" s="144"/>
      <c r="G88" s="159" t="str">
        <f t="shared" si="3"/>
        <v/>
      </c>
      <c r="H88" s="64"/>
      <c r="I88" s="120"/>
      <c r="J88" s="120"/>
      <c r="K88" s="66"/>
      <c r="L88" s="65"/>
      <c r="M88" s="67"/>
      <c r="N88" s="123"/>
      <c r="O88" s="65"/>
      <c r="P88" s="79"/>
    </row>
    <row r="89" spans="1:16" s="7" customFormat="1" ht="24.75" customHeight="1" outlineLevel="1" x14ac:dyDescent="0.25">
      <c r="A89" s="143">
        <v>42</v>
      </c>
      <c r="B89" s="121"/>
      <c r="C89" s="123"/>
      <c r="D89" s="63"/>
      <c r="E89" s="144"/>
      <c r="F89" s="144"/>
      <c r="G89" s="159" t="str">
        <f t="shared" si="3"/>
        <v/>
      </c>
      <c r="H89" s="64"/>
      <c r="I89" s="120"/>
      <c r="J89" s="120"/>
      <c r="K89" s="66"/>
      <c r="L89" s="123"/>
      <c r="M89" s="117"/>
      <c r="N89" s="123"/>
      <c r="O89" s="65"/>
      <c r="P89" s="79"/>
    </row>
    <row r="90" spans="1:16" s="7" customFormat="1" ht="24.75" customHeight="1" outlineLevel="1" x14ac:dyDescent="0.25">
      <c r="A90" s="143">
        <v>43</v>
      </c>
      <c r="B90" s="121"/>
      <c r="C90" s="123"/>
      <c r="D90" s="120"/>
      <c r="E90" s="144"/>
      <c r="F90" s="144"/>
      <c r="G90" s="159" t="str">
        <f t="shared" si="3"/>
        <v/>
      </c>
      <c r="H90" s="121"/>
      <c r="I90" s="120"/>
      <c r="J90" s="120"/>
      <c r="K90" s="66"/>
      <c r="L90" s="65"/>
      <c r="M90" s="67"/>
      <c r="N90" s="123"/>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64"/>
      <c r="I106" s="120"/>
      <c r="J106" s="120"/>
      <c r="K106" s="66"/>
      <c r="L106" s="65"/>
      <c r="M106" s="67"/>
      <c r="N106" s="123"/>
      <c r="O106" s="65"/>
      <c r="P106" s="79"/>
    </row>
    <row r="107" spans="1:16" s="7" customFormat="1" ht="24.75" customHeight="1" outlineLevel="1" x14ac:dyDescent="0.25">
      <c r="A107" s="143">
        <v>60</v>
      </c>
      <c r="B107" s="121"/>
      <c r="C107" s="123"/>
      <c r="D107" s="120"/>
      <c r="E107" s="144"/>
      <c r="F107" s="144"/>
      <c r="G107" s="159" t="str">
        <f t="shared" si="3"/>
        <v/>
      </c>
      <c r="H107" s="64"/>
      <c r="I107" s="120"/>
      <c r="J107" s="120"/>
      <c r="K107" s="66"/>
      <c r="L107" s="123"/>
      <c r="M107" s="117"/>
      <c r="N107" s="123"/>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2677</v>
      </c>
      <c r="E114" s="144" t="s">
        <v>2678</v>
      </c>
      <c r="F114" s="144">
        <v>44196</v>
      </c>
      <c r="G114" s="159">
        <f>IF(AND(E114&lt;&gt;"",F114&lt;&gt;""),((F114-E114)/30),"")</f>
        <v>10.5</v>
      </c>
      <c r="H114" s="121" t="s">
        <v>2688</v>
      </c>
      <c r="I114" s="120" t="s">
        <v>1155</v>
      </c>
      <c r="J114" s="120" t="s">
        <v>1059</v>
      </c>
      <c r="K114" s="122">
        <v>1358588997</v>
      </c>
      <c r="L114" s="100">
        <f>+IF(AND(K114&gt;0,O114="Ejecución"),(K114/877802)*Tabla28[[#This Row],[% participación]],IF(AND(K114&gt;0,O114&lt;&gt;"Ejecución"),"-",""))</f>
        <v>1547.7169076853322</v>
      </c>
      <c r="M114" s="123" t="s">
        <v>1148</v>
      </c>
      <c r="N114" s="172">
        <v>1</v>
      </c>
      <c r="O114" s="161" t="s">
        <v>1150</v>
      </c>
      <c r="P114" s="78"/>
    </row>
    <row r="115" spans="1:16" s="6" customFormat="1" ht="24.75" customHeight="1" x14ac:dyDescent="0.25">
      <c r="A115" s="142">
        <v>2</v>
      </c>
      <c r="B115" s="160" t="s">
        <v>2665</v>
      </c>
      <c r="C115" s="162" t="s">
        <v>31</v>
      </c>
      <c r="D115" s="63" t="s">
        <v>2677</v>
      </c>
      <c r="E115" s="144"/>
      <c r="F115" s="144"/>
      <c r="G115" s="159" t="str">
        <f t="shared" ref="G115:G116" si="4">IF(AND(E115&lt;&gt;"",F115&lt;&gt;""),((F115-E115)/30),"")</f>
        <v/>
      </c>
      <c r="H115" s="121" t="s">
        <v>2688</v>
      </c>
      <c r="I115" s="63" t="s">
        <v>1155</v>
      </c>
      <c r="J115" s="63" t="s">
        <v>1069</v>
      </c>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t="s">
        <v>2677</v>
      </c>
      <c r="E116" s="144"/>
      <c r="F116" s="144"/>
      <c r="G116" s="159" t="str">
        <f t="shared" si="4"/>
        <v/>
      </c>
      <c r="H116" s="121" t="s">
        <v>2688</v>
      </c>
      <c r="I116" s="63" t="s">
        <v>1155</v>
      </c>
      <c r="J116" s="63" t="s">
        <v>208</v>
      </c>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t="s">
        <v>2678</v>
      </c>
      <c r="F117" s="144">
        <v>44196</v>
      </c>
      <c r="G117" s="159">
        <f t="shared" ref="G117:G159" si="5">IF(AND(E117&lt;&gt;"",F117&lt;&gt;""),((F117-E117)/30),"")</f>
        <v>10.5</v>
      </c>
      <c r="H117" s="64" t="s">
        <v>2688</v>
      </c>
      <c r="I117" s="63" t="s">
        <v>1155</v>
      </c>
      <c r="J117" s="63" t="s">
        <v>1035</v>
      </c>
      <c r="K117" s="68">
        <v>1484620070</v>
      </c>
      <c r="L117" s="100">
        <f>+IF(AND(K117&gt;0,O117="Ejecución"),(K117/877802)*Tabla28[[#This Row],[% participación]],IF(AND(K117&gt;0,O117&lt;&gt;"Ejecución"),"-",""))</f>
        <v>1691.2926491395554</v>
      </c>
      <c r="M117" s="65"/>
      <c r="N117" s="172">
        <v>1</v>
      </c>
      <c r="O117" s="161" t="s">
        <v>1150</v>
      </c>
      <c r="P117" s="78"/>
    </row>
    <row r="118" spans="1:16" s="7" customFormat="1" ht="24.75" customHeight="1" outlineLevel="1" x14ac:dyDescent="0.25">
      <c r="A118" s="143">
        <v>5</v>
      </c>
      <c r="B118" s="160" t="s">
        <v>2665</v>
      </c>
      <c r="C118" s="162" t="s">
        <v>31</v>
      </c>
      <c r="D118" s="63" t="s">
        <v>2680</v>
      </c>
      <c r="E118" s="144" t="s">
        <v>2678</v>
      </c>
      <c r="F118" s="144">
        <v>44196</v>
      </c>
      <c r="G118" s="159">
        <f t="shared" si="5"/>
        <v>10.5</v>
      </c>
      <c r="H118" s="64" t="s">
        <v>2689</v>
      </c>
      <c r="I118" s="63" t="s">
        <v>1155</v>
      </c>
      <c r="J118" s="63" t="s">
        <v>168</v>
      </c>
      <c r="K118" s="68">
        <v>1758114028</v>
      </c>
      <c r="L118" s="100">
        <f>+IF(AND(K118&gt;0,O118="Ejecución"),(K118/877802)*Tabla28[[#This Row],[% participación]],IF(AND(K118&gt;0,O118&lt;&gt;"Ejecución"),"-",""))</f>
        <v>2002.8594466633706</v>
      </c>
      <c r="M118" s="65"/>
      <c r="N118" s="172">
        <v>1</v>
      </c>
      <c r="O118" s="161" t="s">
        <v>1150</v>
      </c>
      <c r="P118" s="79"/>
    </row>
    <row r="119" spans="1:16" s="7" customFormat="1" ht="24.75" customHeight="1" outlineLevel="1" x14ac:dyDescent="0.25">
      <c r="A119" s="143">
        <v>6</v>
      </c>
      <c r="B119" s="160" t="s">
        <v>2665</v>
      </c>
      <c r="C119" s="162" t="s">
        <v>31</v>
      </c>
      <c r="D119" s="63" t="s">
        <v>2681</v>
      </c>
      <c r="E119" s="144" t="s">
        <v>2678</v>
      </c>
      <c r="F119" s="144">
        <v>44196</v>
      </c>
      <c r="G119" s="159">
        <f t="shared" si="5"/>
        <v>10.5</v>
      </c>
      <c r="H119" s="64" t="s">
        <v>2689</v>
      </c>
      <c r="I119" s="63" t="s">
        <v>1155</v>
      </c>
      <c r="J119" s="63" t="s">
        <v>1043</v>
      </c>
      <c r="K119" s="68">
        <v>1657372785</v>
      </c>
      <c r="L119" s="100">
        <f>+IF(AND(K119&gt;0,O119="Ejecución"),(K119/877802)*Tabla28[[#This Row],[% participación]],IF(AND(K119&gt;0,O119&lt;&gt;"Ejecución"),"-",""))</f>
        <v>1888.0941089220576</v>
      </c>
      <c r="M119" s="65"/>
      <c r="N119" s="172">
        <v>1</v>
      </c>
      <c r="O119" s="161" t="s">
        <v>1150</v>
      </c>
      <c r="P119" s="79"/>
    </row>
    <row r="120" spans="1:16" s="7" customFormat="1" ht="24.75" customHeight="1" outlineLevel="1" x14ac:dyDescent="0.25">
      <c r="A120" s="143">
        <v>7</v>
      </c>
      <c r="B120" s="160" t="s">
        <v>2665</v>
      </c>
      <c r="C120" s="162" t="s">
        <v>31</v>
      </c>
      <c r="D120" s="63" t="s">
        <v>2681</v>
      </c>
      <c r="E120" s="144"/>
      <c r="F120" s="144"/>
      <c r="G120" s="159" t="str">
        <f t="shared" si="5"/>
        <v/>
      </c>
      <c r="H120" s="64" t="s">
        <v>2687</v>
      </c>
      <c r="I120" s="63" t="s">
        <v>1155</v>
      </c>
      <c r="J120" s="63" t="s">
        <v>763</v>
      </c>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2665</v>
      </c>
      <c r="C121" s="162" t="s">
        <v>31</v>
      </c>
      <c r="D121" s="63" t="s">
        <v>2682</v>
      </c>
      <c r="E121" s="144" t="s">
        <v>2678</v>
      </c>
      <c r="F121" s="144">
        <v>44196</v>
      </c>
      <c r="G121" s="159">
        <f t="shared" si="5"/>
        <v>10.5</v>
      </c>
      <c r="H121" s="102" t="s">
        <v>2689</v>
      </c>
      <c r="I121" s="63" t="s">
        <v>1155</v>
      </c>
      <c r="J121" s="63" t="s">
        <v>1040</v>
      </c>
      <c r="K121" s="68">
        <v>4213744499</v>
      </c>
      <c r="L121" s="100">
        <f>+IF(AND(K121&gt;0,O121="Ejecución"),(K121/877802)*Tabla28[[#This Row],[% participación]],IF(AND(K121&gt;0,O121&lt;&gt;"Ejecución"),"-",""))</f>
        <v>4800.3359516155124</v>
      </c>
      <c r="M121" s="65"/>
      <c r="N121" s="172">
        <v>1</v>
      </c>
      <c r="O121" s="161" t="s">
        <v>1150</v>
      </c>
      <c r="P121" s="79"/>
    </row>
    <row r="122" spans="1:16" s="7" customFormat="1" ht="24.75" customHeight="1" outlineLevel="1" x14ac:dyDescent="0.25">
      <c r="A122" s="143">
        <v>9</v>
      </c>
      <c r="B122" s="160" t="s">
        <v>2665</v>
      </c>
      <c r="C122" s="162" t="s">
        <v>31</v>
      </c>
      <c r="D122" s="63" t="s">
        <v>2682</v>
      </c>
      <c r="E122" s="144"/>
      <c r="F122" s="144"/>
      <c r="G122" s="159" t="str">
        <f t="shared" si="5"/>
        <v/>
      </c>
      <c r="H122" s="64" t="s">
        <v>2689</v>
      </c>
      <c r="I122" s="63" t="s">
        <v>1155</v>
      </c>
      <c r="J122" s="63" t="s">
        <v>1052</v>
      </c>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t="s">
        <v>2682</v>
      </c>
      <c r="E123" s="144"/>
      <c r="F123" s="144"/>
      <c r="G123" s="159" t="str">
        <f t="shared" si="5"/>
        <v/>
      </c>
      <c r="H123" s="64" t="s">
        <v>2689</v>
      </c>
      <c r="I123" s="63" t="s">
        <v>1155</v>
      </c>
      <c r="J123" s="63" t="s">
        <v>982</v>
      </c>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t="s">
        <v>2682</v>
      </c>
      <c r="E124" s="144"/>
      <c r="F124" s="144"/>
      <c r="G124" s="159" t="str">
        <f t="shared" si="5"/>
        <v/>
      </c>
      <c r="H124" s="64" t="s">
        <v>2689</v>
      </c>
      <c r="I124" s="63" t="s">
        <v>1155</v>
      </c>
      <c r="J124" s="63" t="s">
        <v>1067</v>
      </c>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t="s">
        <v>2683</v>
      </c>
      <c r="E125" s="144">
        <v>43881</v>
      </c>
      <c r="F125" s="144">
        <v>44196</v>
      </c>
      <c r="G125" s="159">
        <f t="shared" si="5"/>
        <v>10.5</v>
      </c>
      <c r="H125" s="64" t="s">
        <v>2690</v>
      </c>
      <c r="I125" s="63" t="s">
        <v>1155</v>
      </c>
      <c r="J125" s="63" t="s">
        <v>1063</v>
      </c>
      <c r="K125" s="68">
        <v>1056891718</v>
      </c>
      <c r="L125" s="100">
        <f>+IF(AND(K125&gt;0,O125="Ejecución"),(K125/877802)*Tabla28[[#This Row],[% participación]],IF(AND(K125&gt;0,O125&lt;&gt;"Ejecución"),"-",""))</f>
        <v>1204.0206310762564</v>
      </c>
      <c r="M125" s="65"/>
      <c r="N125" s="172">
        <v>1</v>
      </c>
      <c r="O125" s="161" t="s">
        <v>1150</v>
      </c>
      <c r="P125" s="79"/>
    </row>
    <row r="126" spans="1:16" s="7" customFormat="1" ht="24.75" customHeight="1" outlineLevel="1" x14ac:dyDescent="0.25">
      <c r="A126" s="143">
        <v>13</v>
      </c>
      <c r="B126" s="160" t="s">
        <v>2665</v>
      </c>
      <c r="C126" s="162" t="s">
        <v>31</v>
      </c>
      <c r="D126" s="63" t="s">
        <v>2684</v>
      </c>
      <c r="E126" s="144">
        <v>43881</v>
      </c>
      <c r="F126" s="144">
        <v>44196</v>
      </c>
      <c r="G126" s="159">
        <f t="shared" si="5"/>
        <v>10.5</v>
      </c>
      <c r="H126" s="121" t="s">
        <v>2691</v>
      </c>
      <c r="I126" s="63" t="s">
        <v>1155</v>
      </c>
      <c r="J126" s="63" t="s">
        <v>1035</v>
      </c>
      <c r="K126" s="68">
        <v>3275115410</v>
      </c>
      <c r="L126" s="100">
        <f>+IF(AND(K126&gt;0,O126="Ejecución"),(K126/877802)*Tabla28[[#This Row],[% participación]],IF(AND(K126&gt;0,O126&lt;&gt;"Ejecución"),"-",""))</f>
        <v>3731.0411801294599</v>
      </c>
      <c r="M126" s="65"/>
      <c r="N126" s="172">
        <v>1</v>
      </c>
      <c r="O126" s="161" t="s">
        <v>1150</v>
      </c>
      <c r="P126" s="79"/>
    </row>
    <row r="127" spans="1:16" s="7" customFormat="1" ht="24.75" customHeight="1" outlineLevel="1" x14ac:dyDescent="0.25">
      <c r="A127" s="143">
        <v>14</v>
      </c>
      <c r="B127" s="160" t="s">
        <v>2665</v>
      </c>
      <c r="C127" s="162" t="s">
        <v>31</v>
      </c>
      <c r="D127" s="63" t="s">
        <v>2685</v>
      </c>
      <c r="E127" s="144">
        <v>43881</v>
      </c>
      <c r="F127" s="144">
        <v>44196</v>
      </c>
      <c r="G127" s="159">
        <f t="shared" si="5"/>
        <v>10.5</v>
      </c>
      <c r="H127" s="64" t="s">
        <v>2690</v>
      </c>
      <c r="I127" s="63" t="s">
        <v>1155</v>
      </c>
      <c r="J127" s="63" t="s">
        <v>1059</v>
      </c>
      <c r="K127" s="68">
        <v>1065749203</v>
      </c>
      <c r="L127" s="100">
        <f>+IF(AND(K127&gt;0,O127="Ejecución"),(K127/877802)*Tabla28[[#This Row],[% participación]],IF(AND(K127&gt;0,O127&lt;&gt;"Ejecución"),"-",""))</f>
        <v>1214.1111583249981</v>
      </c>
      <c r="M127" s="65"/>
      <c r="N127" s="172">
        <v>1</v>
      </c>
      <c r="O127" s="161" t="s">
        <v>1150</v>
      </c>
      <c r="P127" s="79"/>
    </row>
    <row r="128" spans="1:16" s="7" customFormat="1" ht="24.75" customHeight="1" outlineLevel="1" x14ac:dyDescent="0.25">
      <c r="A128" s="143">
        <v>15</v>
      </c>
      <c r="B128" s="160" t="s">
        <v>2665</v>
      </c>
      <c r="C128" s="162" t="s">
        <v>31</v>
      </c>
      <c r="D128" s="63" t="s">
        <v>2685</v>
      </c>
      <c r="E128" s="144"/>
      <c r="F128" s="144"/>
      <c r="G128" s="159" t="str">
        <f t="shared" si="5"/>
        <v/>
      </c>
      <c r="H128" s="64" t="s">
        <v>2690</v>
      </c>
      <c r="I128" s="63" t="s">
        <v>1155</v>
      </c>
      <c r="J128" s="63" t="s">
        <v>1061</v>
      </c>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t="s">
        <v>2685</v>
      </c>
      <c r="E129" s="144"/>
      <c r="F129" s="144"/>
      <c r="G129" s="159" t="str">
        <f t="shared" si="5"/>
        <v/>
      </c>
      <c r="H129" s="64" t="s">
        <v>2690</v>
      </c>
      <c r="I129" s="63" t="s">
        <v>1155</v>
      </c>
      <c r="J129" s="63" t="s">
        <v>1069</v>
      </c>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t="s">
        <v>2686</v>
      </c>
      <c r="E130" s="144">
        <v>43881</v>
      </c>
      <c r="F130" s="144">
        <v>44196</v>
      </c>
      <c r="G130" s="159">
        <f t="shared" si="5"/>
        <v>10.5</v>
      </c>
      <c r="H130" s="64" t="s">
        <v>2688</v>
      </c>
      <c r="I130" s="63" t="s">
        <v>1155</v>
      </c>
      <c r="J130" s="63" t="s">
        <v>1040</v>
      </c>
      <c r="K130" s="68">
        <v>4692494437</v>
      </c>
      <c r="L130" s="100">
        <f>+IF(AND(K130&gt;0,O130="Ejecución"),(K130/877802)*Tabla28[[#This Row],[% participación]],IF(AND(K130&gt;0,O130&lt;&gt;"Ejecución"),"-",""))</f>
        <v>5345.7322232120687</v>
      </c>
      <c r="M130" s="65"/>
      <c r="N130" s="172">
        <v>1</v>
      </c>
      <c r="O130" s="161" t="s">
        <v>1150</v>
      </c>
      <c r="P130" s="79"/>
    </row>
    <row r="131" spans="1:16" s="7" customFormat="1" ht="24.75" customHeight="1" outlineLevel="1" x14ac:dyDescent="0.25">
      <c r="A131" s="143">
        <v>18</v>
      </c>
      <c r="B131" s="160" t="s">
        <v>2665</v>
      </c>
      <c r="C131" s="162" t="s">
        <v>31</v>
      </c>
      <c r="D131" s="63" t="s">
        <v>2686</v>
      </c>
      <c r="E131" s="144"/>
      <c r="F131" s="144"/>
      <c r="G131" s="159" t="str">
        <f t="shared" si="5"/>
        <v/>
      </c>
      <c r="H131" s="64" t="s">
        <v>2688</v>
      </c>
      <c r="I131" s="63" t="s">
        <v>1155</v>
      </c>
      <c r="J131" s="63" t="s">
        <v>1052</v>
      </c>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t="s">
        <v>2686</v>
      </c>
      <c r="E132" s="144"/>
      <c r="F132" s="144"/>
      <c r="G132" s="159" t="str">
        <f t="shared" si="5"/>
        <v/>
      </c>
      <c r="H132" s="64" t="s">
        <v>2688</v>
      </c>
      <c r="I132" s="63" t="s">
        <v>1155</v>
      </c>
      <c r="J132" s="63" t="s">
        <v>982</v>
      </c>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t="s">
        <v>2686</v>
      </c>
      <c r="E133" s="144"/>
      <c r="F133" s="144"/>
      <c r="G133" s="159" t="str">
        <f t="shared" si="5"/>
        <v/>
      </c>
      <c r="H133" s="64" t="s">
        <v>2688</v>
      </c>
      <c r="I133" s="63" t="s">
        <v>1155</v>
      </c>
      <c r="J133" s="63" t="s">
        <v>1067</v>
      </c>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t="s">
        <v>2692</v>
      </c>
      <c r="E134" s="144">
        <v>44166</v>
      </c>
      <c r="F134" s="144">
        <v>44196</v>
      </c>
      <c r="G134" s="159">
        <f t="shared" si="5"/>
        <v>1</v>
      </c>
      <c r="H134" s="121" t="s">
        <v>2690</v>
      </c>
      <c r="I134" s="120" t="s">
        <v>1155</v>
      </c>
      <c r="J134" s="63" t="s">
        <v>1035</v>
      </c>
      <c r="K134" s="68">
        <v>423614247</v>
      </c>
      <c r="L134" s="100">
        <f>+IF(AND(K134&gt;0,O134="Ejecución"),(K134/877802)*Tabla28[[#This Row],[% participación]],IF(AND(K134&gt;0,O134&lt;&gt;"Ejecución"),"-",""))</f>
        <v>482.58519233266725</v>
      </c>
      <c r="M134" s="65"/>
      <c r="N134" s="172">
        <v>1</v>
      </c>
      <c r="O134" s="161" t="s">
        <v>1150</v>
      </c>
      <c r="P134" s="79"/>
    </row>
    <row r="135" spans="1:16" s="7" customFormat="1" ht="24.75" customHeight="1" outlineLevel="1" x14ac:dyDescent="0.25">
      <c r="A135" s="143">
        <v>22</v>
      </c>
      <c r="B135" s="160" t="s">
        <v>2665</v>
      </c>
      <c r="C135" s="162" t="s">
        <v>31</v>
      </c>
      <c r="D135" s="63" t="s">
        <v>2693</v>
      </c>
      <c r="E135" s="144">
        <v>44166</v>
      </c>
      <c r="F135" s="144">
        <v>44773</v>
      </c>
      <c r="G135" s="159">
        <f t="shared" si="5"/>
        <v>20.233333333333334</v>
      </c>
      <c r="H135" s="64" t="s">
        <v>2694</v>
      </c>
      <c r="I135" s="120" t="s">
        <v>1155</v>
      </c>
      <c r="J135" s="63" t="s">
        <v>1053</v>
      </c>
      <c r="K135" s="68">
        <v>268899658</v>
      </c>
      <c r="L135" s="100">
        <f>+IF(AND(K135&gt;0,O135="Ejecución"),(K135/877802)*Tabla28[[#This Row],[% participación]],IF(AND(K135&gt;0,O135&lt;&gt;"Ejecución"),"-",""))</f>
        <v>306.33292929384987</v>
      </c>
      <c r="M135" s="65"/>
      <c r="N135" s="172">
        <v>1</v>
      </c>
      <c r="O135" s="161" t="s">
        <v>1150</v>
      </c>
      <c r="P135" s="79"/>
    </row>
    <row r="136" spans="1:16" s="7" customFormat="1" ht="24.75" customHeight="1" outlineLevel="1" x14ac:dyDescent="0.25">
      <c r="A136" s="143">
        <v>23</v>
      </c>
      <c r="B136" s="160" t="s">
        <v>2665</v>
      </c>
      <c r="C136" s="162" t="s">
        <v>31</v>
      </c>
      <c r="D136" s="63" t="s">
        <v>2695</v>
      </c>
      <c r="E136" s="144">
        <v>44166</v>
      </c>
      <c r="F136" s="144">
        <v>44773</v>
      </c>
      <c r="G136" s="159">
        <f t="shared" si="5"/>
        <v>20.233333333333334</v>
      </c>
      <c r="H136" s="64" t="s">
        <v>2696</v>
      </c>
      <c r="I136" s="120" t="s">
        <v>1155</v>
      </c>
      <c r="J136" s="120" t="s">
        <v>1040</v>
      </c>
      <c r="K136" s="68">
        <v>8193458452</v>
      </c>
      <c r="L136" s="100">
        <f>+IF(AND(K136&gt;0,O136="Ejecución"),(K136/877802)*Tabla28[[#This Row],[% participación]],IF(AND(K136&gt;0,O136&lt;&gt;"Ejecución"),"-",""))</f>
        <v>1866.8124365175747</v>
      </c>
      <c r="M136" s="65" t="s">
        <v>26</v>
      </c>
      <c r="N136" s="172">
        <v>0.2</v>
      </c>
      <c r="O136" s="161" t="s">
        <v>1150</v>
      </c>
      <c r="P136" s="79"/>
    </row>
    <row r="137" spans="1:16" s="7" customFormat="1" ht="24.75" customHeight="1" outlineLevel="1" x14ac:dyDescent="0.25">
      <c r="A137" s="143">
        <v>24</v>
      </c>
      <c r="B137" s="160" t="s">
        <v>2665</v>
      </c>
      <c r="C137" s="162" t="s">
        <v>31</v>
      </c>
      <c r="D137" s="120" t="s">
        <v>2695</v>
      </c>
      <c r="E137" s="144"/>
      <c r="F137" s="144"/>
      <c r="G137" s="159" t="str">
        <f t="shared" si="5"/>
        <v/>
      </c>
      <c r="H137" s="121" t="s">
        <v>2696</v>
      </c>
      <c r="I137" s="120" t="s">
        <v>1155</v>
      </c>
      <c r="J137" s="120" t="s">
        <v>982</v>
      </c>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120" t="s">
        <v>2695</v>
      </c>
      <c r="E138" s="144"/>
      <c r="F138" s="144"/>
      <c r="G138" s="159" t="str">
        <f t="shared" si="5"/>
        <v/>
      </c>
      <c r="H138" s="121" t="s">
        <v>2696</v>
      </c>
      <c r="I138" s="120" t="s">
        <v>1155</v>
      </c>
      <c r="J138" s="120" t="s">
        <v>1052</v>
      </c>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120" t="s">
        <v>2695</v>
      </c>
      <c r="E139" s="144"/>
      <c r="F139" s="144"/>
      <c r="G139" s="159" t="str">
        <f t="shared" si="5"/>
        <v/>
      </c>
      <c r="H139" s="121" t="s">
        <v>2696</v>
      </c>
      <c r="I139" s="120" t="s">
        <v>1155</v>
      </c>
      <c r="J139" s="120" t="s">
        <v>1067</v>
      </c>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120" t="s">
        <v>2695</v>
      </c>
      <c r="E140" s="144"/>
      <c r="F140" s="144"/>
      <c r="G140" s="159" t="str">
        <f t="shared" si="5"/>
        <v/>
      </c>
      <c r="H140" s="121" t="s">
        <v>2696</v>
      </c>
      <c r="I140" s="120" t="s">
        <v>1155</v>
      </c>
      <c r="J140" s="120" t="s">
        <v>1043</v>
      </c>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120" t="s">
        <v>2695</v>
      </c>
      <c r="E141" s="144"/>
      <c r="F141" s="144"/>
      <c r="G141" s="159" t="str">
        <f t="shared" si="5"/>
        <v/>
      </c>
      <c r="H141" s="121" t="s">
        <v>2696</v>
      </c>
      <c r="I141" s="120" t="s">
        <v>1155</v>
      </c>
      <c r="J141" s="120" t="s">
        <v>763</v>
      </c>
      <c r="K141" s="68"/>
      <c r="L141" s="100" t="str">
        <f>+IF(AND(K141&gt;0,O141="Ejecución"),(K141/877802)*Tabla28[[#This Row],[% participación]],IF(AND(K141&gt;0,O141&lt;&gt;"Ejecución"),"-",""))</f>
        <v/>
      </c>
      <c r="M141" s="65"/>
      <c r="N141" s="172"/>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28088</v>
      </c>
      <c r="D193" s="5"/>
      <c r="E193" s="125">
        <v>4327</v>
      </c>
      <c r="F193" s="5"/>
      <c r="G193" s="5"/>
      <c r="H193" s="146" t="s">
        <v>2697</v>
      </c>
      <c r="J193" s="5"/>
      <c r="K193" s="126">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2698</v>
      </c>
      <c r="J211" s="27" t="s">
        <v>2622</v>
      </c>
      <c r="K211" s="147" t="s">
        <v>2698</v>
      </c>
      <c r="L211" s="21"/>
      <c r="M211" s="21"/>
      <c r="N211" s="21"/>
      <c r="O211" s="8"/>
    </row>
    <row r="212" spans="1:15" x14ac:dyDescent="0.25">
      <c r="A212" s="9"/>
      <c r="B212" s="27" t="s">
        <v>2619</v>
      </c>
      <c r="C212" s="146" t="s">
        <v>2700</v>
      </c>
      <c r="D212" s="21"/>
      <c r="G212" s="27" t="s">
        <v>2621</v>
      </c>
      <c r="H212" s="147">
        <v>3816838</v>
      </c>
      <c r="J212" s="27" t="s">
        <v>2623</v>
      </c>
      <c r="K212" s="146"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35 G114:G121 G142:J160 G48:G90 G122:G141 M137: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2020-11-20T15:12:35Z</cp:lastPrinted>
  <dcterms:created xsi:type="dcterms:W3CDTF">2020-10-14T21:57:42Z</dcterms:created>
  <dcterms:modified xsi:type="dcterms:W3CDTF">2020-12-29T14:09:14Z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