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parr-camm\"/>
    </mc:Choice>
  </mc:AlternateContent>
  <xr:revisionPtr revIDLastSave="0" documentId="13_ncr:1_{92D910FD-69AD-4EA8-ABEF-3D1C64C1524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<sst xmlns="http://schemas.openxmlformats.org/spreadsheetml/2006/main" count="4917" uniqueCount="2803">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</sst>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31" zoomScale="125" zoomScaleNormal="87"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44194.448420717592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0" t="str">
        <f>HYPERLINK("#Integrante_1!A109","CAPACIDAD RESIDUAL")</f>
        <v>CAPACIDAD RESIDUAL</v>
      </c>
      <c r="F8" s="261"/>
      <c r="G8" s="26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0" t="str">
        <f>HYPERLINK("#Integrante_1!A162","TALENTO HUMANO")</f>
        <v>TALENTO HUMANO</v>
      </c>
      <c r="F9" s="261"/>
      <c r="G9" s="26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0" t="str">
        <f>HYPERLINK("#Integrante_1!F162","INFRAESTRUCTURA")</f>
        <v>INFRAESTRUCTURA</v>
      </c>
      <c r="F10" s="261"/>
      <c r="G10" s="26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2802</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63"/>
      <c r="I20" s="142" t="s">
        <v>628</v>
      </c>
      <c r="J20" s="143" t="s">
        <v>630</v>
      </c>
      <c r="K20" s="144">
        <v>3665375700</v>
      </c>
      <c r="L20" s="145">
        <v>44194</v>
      </c>
      <c r="M20" s="145">
        <v>44561</v>
      </c>
      <c r="N20" s="128">
        <f>+(M20-L20)/30</f>
        <v>12.233333333333333</v>
      </c>
      <c r="O20" s="131"/>
      <c r="U20" s="127"/>
      <c r="V20" s="106">
        <f ca="1">NOW()</f>
        <v>44194.448420717592</v>
      </c>
      <c r="W20" s="106">
        <f ca="1">NOW()</f>
        <v>44194.448420717592</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ASOCIACIÓN CAMPO VERDE DEL CHOCO</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2801</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46" t="s">
        <v>2675</v>
      </c>
      <c r="J179" s="247"/>
      <c r="K179" s="247"/>
      <c r="L179" s="248"/>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150280403.70000002</v>
      </c>
      <c r="F185" s="94"/>
      <c r="G185" s="95"/>
      <c r="H185" s="90"/>
      <c r="I185" s="92" t="s">
        <v>2632</v>
      </c>
      <c r="J185" s="177">
        <f>M179</f>
        <v>2.1999999999999999E-2</v>
      </c>
      <c r="K185" s="242" t="s">
        <v>2633</v>
      </c>
      <c r="L185" s="242"/>
      <c r="M185" s="96">
        <f>+J185*K20</f>
        <v>80638265.399999991</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I31" zoomScale="121" zoomScaleNormal="85" zoomScaleSheetLayoutView="40" zoomScalePageLayoutView="40" workbookViewId="0">
      <selection activeCell="J37" sqref="J3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44194.448420717592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0" t="str">
        <f>HYPERLINK("#Integrante_2!A109","CAPACIDAD RESIDUAL")</f>
        <v>CAPACIDAD RESIDUAL</v>
      </c>
      <c r="F8" s="261"/>
      <c r="G8" s="26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0" t="str">
        <f>HYPERLINK("#Integrante_2!A162","TALENTO HUMANO")</f>
        <v>TALENTO HUMANO</v>
      </c>
      <c r="F9" s="261"/>
      <c r="G9" s="26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0" t="str">
        <f>HYPERLINK("#Integrante_2!F162","INFRAESTRUCTURA")</f>
        <v>INFRAESTRUCTURA</v>
      </c>
      <c r="F10" s="261"/>
      <c r="G10" s="26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2802</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63"/>
      <c r="I20" s="142" t="s">
        <v>628</v>
      </c>
      <c r="J20" s="143" t="s">
        <v>630</v>
      </c>
      <c r="K20" s="144">
        <v>3665375700</v>
      </c>
      <c r="L20" s="145">
        <v>44194</v>
      </c>
      <c r="M20" s="145">
        <v>44561</v>
      </c>
      <c r="N20" s="128">
        <f>+(M20-L20)/30</f>
        <v>12.233333333333333</v>
      </c>
      <c r="O20" s="131"/>
      <c r="U20" s="127"/>
      <c r="V20" s="106">
        <f ca="1">NOW()</f>
        <v>44194.448420717592</v>
      </c>
      <c r="W20" s="106">
        <f ca="1">NOW()</f>
        <v>44194.448420717592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PARROQUIA JESUS DE LA DIVINA MISERICORDIA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2801</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t="s">
        <v>2622</v>
      </c>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38" t="s">
        <v>2675</v>
      </c>
      <c r="J179" s="239"/>
      <c r="K179" s="239"/>
      <c r="L179" s="240"/>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150280403.70000002</v>
      </c>
      <c r="F185" s="94"/>
      <c r="G185" s="95"/>
      <c r="H185" s="90"/>
      <c r="I185" s="92" t="s">
        <v>2632</v>
      </c>
      <c r="J185" s="177">
        <f>M179</f>
        <v>2.1999999999999999E-2</v>
      </c>
      <c r="K185" s="242" t="s">
        <v>2633</v>
      </c>
      <c r="L185" s="242"/>
      <c r="M185" s="96">
        <f>+J185*K20</f>
        <v>80638265.399999991</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44194.448420717592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0" t="str">
        <f>HYPERLINK("#Integrante_3!A109","CAPACIDAD RESIDUAL")</f>
        <v>CAPACIDAD RESIDUAL</v>
      </c>
      <c r="F8" s="261"/>
      <c r="G8" s="26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0" t="str">
        <f>HYPERLINK("#Integrante_3!A162","TALENTO HUMANO")</f>
        <v>TALENTO HUMANO</v>
      </c>
      <c r="F9" s="261"/>
      <c r="G9" s="26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0" t="str">
        <f>HYPERLINK("#Integrante_3!F162","INFRAESTRUCTURA")</f>
        <v>INFRAESTRUCTURA</v>
      </c>
      <c r="F10" s="261"/>
      <c r="G10" s="26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44194.448420717592</v>
      </c>
      <c r="W20" s="106">
        <f ca="1">NOW()</f>
        <v>44194.448420717592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8"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7"/>
      <c r="S175" s="19"/>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57" t="s">
        <v>2623</v>
      </c>
      <c r="S176" s="19"/>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2675</v>
      </c>
      <c r="J177" s="239"/>
      <c r="K177" s="239"/>
      <c r="L177" s="240"/>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44194.448420717592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0" t="str">
        <f>HYPERLINK("#Integrante_4!A109","CAPACIDAD RESIDUAL")</f>
        <v>CAPACIDAD RESIDUAL</v>
      </c>
      <c r="F8" s="261"/>
      <c r="G8" s="26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0" t="str">
        <f>HYPERLINK("#Integrante_4!A162","TALENTO HUMANO")</f>
        <v>TALENTO HUMANO</v>
      </c>
      <c r="F9" s="261"/>
      <c r="G9" s="26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0" t="str">
        <f>HYPERLINK("#Integrante_4!F162","INFRAESTRUCTURA")</f>
        <v>INFRAESTRUCTURA</v>
      </c>
      <c r="F10" s="261"/>
      <c r="G10" s="26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44194.448420717592</v>
      </c>
      <c r="W20" s="106">
        <f ca="1">NOW()</f>
        <v>44194.448420717592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7"/>
      <c r="S177" s="19"/>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57" t="s">
        <v>2623</v>
      </c>
      <c r="S178" s="19"/>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2675</v>
      </c>
      <c r="J179" s="239"/>
      <c r="K179" s="239"/>
      <c r="L179" s="24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44194.448420717592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0" t="str">
        <f>HYPERLINK("#Integrante_5!A109","CAPACIDAD RESIDUAL")</f>
        <v>CAPACIDAD RESIDUAL</v>
      </c>
      <c r="F8" s="261"/>
      <c r="G8" s="26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0" t="str">
        <f>HYPERLINK("#Integrante_5!A162","TALENTO HUMANO")</f>
        <v>TALENTO HUMANO</v>
      </c>
      <c r="F9" s="261"/>
      <c r="G9" s="26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0" t="str">
        <f>HYPERLINK("#Integrante_5!F162","INFRAESTRUCTURA")</f>
        <v>INFRAESTRUCTURA</v>
      </c>
      <c r="F10" s="261"/>
      <c r="G10" s="26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44194.448420717592</v>
      </c>
      <c r="W20" s="106">
        <f ca="1">NOW()</f>
        <v>44194.448420717592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8"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7"/>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9"/>
      <c r="S176" s="157" t="s">
        <v>2623</v>
      </c>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2673</v>
      </c>
      <c r="J177" s="239"/>
      <c r="K177" s="239"/>
      <c r="L177" s="24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44194.448420717592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0" t="str">
        <f>HYPERLINK("#Integrante_6!A109","CAPACIDAD RESIDUAL")</f>
        <v>CAPACIDAD RESIDUAL</v>
      </c>
      <c r="F8" s="261"/>
      <c r="G8" s="26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0" t="str">
        <f>HYPERLINK("#Integrante_6!A162","TALENTO HUMANO")</f>
        <v>TALENTO HUMANO</v>
      </c>
      <c r="F9" s="261"/>
      <c r="G9" s="26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0" t="str">
        <f>HYPERLINK("#Integrante_6!F162","INFRAESTRUCTURA")</f>
        <v>INFRAESTRUCTURA</v>
      </c>
      <c r="F10" s="261"/>
      <c r="G10" s="26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44194.448420717592</v>
      </c>
      <c r="W20" s="106">
        <f ca="1">NOW()</f>
        <v>44194.448420717592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2673</v>
      </c>
      <c r="J179" s="239"/>
      <c r="K179" s="239"/>
      <c r="L179" s="24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2020-12-29T15:45:56Z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