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<sst xmlns="http://schemas.openxmlformats.org/spreadsheetml/2006/main" count="3339" uniqueCount="2731">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</sst>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657</v>
      </c>
      <c r="K20" s="143">
        <v>3182489878</v>
      </c>
      <c r="L20" s="144">
        <v>44194</v>
      </c>
      <c r="M20" s="144">
        <v>44561</v>
      </c>
      <c r="N20" s="127">
        <f>+(M20-L20)/30</f>
        <v>12.233333333333333</v>
      </c>
      <c r="O20" s="130"/>
      <c r="U20" s="126"/>
      <c r="V20" s="104">
        <f ca="1">NOW()</f>
        <v>44194.452825694447</v>
      </c>
      <c r="W20" s="104">
        <f ca="1">NOW()</f>
        <v>44194.452825694447</v>
      </c>
    </row>
    <row r="21" spans="1:23" ht="30" customHeight="1" outlineLevel="1" x14ac:dyDescent="0.25">
      <c r="A21" s="9"/>
      <c r="B21" s="71"/>
      <c r="C21" s="5"/>
      <c r="D21" s="5"/>
      <c r="E21" s="5"/>
      <c r="F21" s="5"/>
      <c r="G21" s="5"/>
      <c r="H21" s="70"/>
      <c r="I21" s="141" t="s">
        <v>628</v>
      </c>
      <c r="J21" s="142" t="s">
        <v>639</v>
      </c>
      <c r="K21" s="143">
        <v>3182489878</v>
      </c>
      <c r="L21" s="144">
        <v>44194</v>
      </c>
      <c r="M21" s="144">
        <v>44561</v>
      </c>
      <c r="N21" s="127">
        <f t="shared" ref="N21:N35" si="0">+(M21-L21)/30</f>
        <v>12.233333333333333</v>
      </c>
      <c r="O21" s="131"/>
    </row>
    <row r="22" spans="1:23" ht="30" customHeight="1" outlineLevel="1" x14ac:dyDescent="0.25">
      <c r="A22" s="9"/>
      <c r="B22" s="71"/>
      <c r="C22" s="5"/>
      <c r="D22" s="5"/>
      <c r="E22" s="5"/>
      <c r="F22" s="5"/>
      <c r="G22" s="5"/>
      <c r="H22" s="70"/>
      <c r="I22" s="141" t="s">
        <v>628</v>
      </c>
      <c r="J22" s="142" t="s">
        <v>659</v>
      </c>
      <c r="K22" s="143">
        <v>3182489878</v>
      </c>
      <c r="L22" s="144">
        <v>44194</v>
      </c>
      <c r="M22" s="144">
        <v>44561</v>
      </c>
      <c r="N22" s="128">
        <f t="shared" ref="N22:N33" si="1">+(M22-L22)/30</f>
        <v>12.233333333333333</v>
      </c>
      <c r="O22" s="131"/>
    </row>
    <row r="23" spans="1:23" ht="30" customHeight="1" outlineLevel="1" x14ac:dyDescent="0.25">
      <c r="A23" s="9"/>
      <c r="B23" s="101"/>
      <c r="C23" s="21"/>
      <c r="D23" s="21"/>
      <c r="E23" s="21"/>
      <c r="F23" s="5"/>
      <c r="G23" s="5"/>
      <c r="H23" s="70"/>
      <c r="I23" s="141" t="s">
        <v>628</v>
      </c>
      <c r="J23" s="142" t="s">
        <v>641</v>
      </c>
      <c r="K23" s="143">
        <v>3182489878</v>
      </c>
      <c r="L23" s="144">
        <v>44194</v>
      </c>
      <c r="M23" s="144">
        <v>44561</v>
      </c>
      <c r="N23" s="128">
        <f t="shared" si="1"/>
        <v>12.233333333333333</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521928339.99200004</v>
      </c>
      <c r="F185" s="92"/>
      <c r="G185" s="93"/>
      <c r="H185" s="88"/>
      <c r="I185" s="90" t="s">
        <v>2627</v>
      </c>
      <c r="J185" s="158">
        <f>+SUM(M179:M183)</f>
        <v>2.4E-2</v>
      </c>
      <c r="K185" s="194" t="s">
        <v>2628</v>
      </c>
      <c r="L185" s="194"/>
      <c r="M185" s="94">
        <f>+J185*(SUM(K20:K35))</f>
        <v>305519028.28799999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elements/1.1/"/>
    <ds:schemaRef ds:uri="4fb10211-09fb-4e80-9f0b-184718d5d98c"/>
    <ds:schemaRef ds:uri="http://purl.org/dc/dcmityp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2020-12-29T15:52:46Z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