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CESAR\CESAR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<sst xmlns="http://schemas.openxmlformats.org/spreadsheetml/2006/main" count="3179" uniqueCount="2728">
  <si>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</si>
  <si>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</si>
  <si>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</si>
  <si>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</si>
  <si>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</si>
  <si>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</si>
  <si>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</si>
  <si>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</si>
  <si>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</si>
  <si>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</si>
  <si>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</si>
  <si>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</si>
  <si>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</si>
  <si>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</si>
  <si>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</si>
  <si>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</si>
  <si>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</si>
  <si>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</si>
  <si>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</si>
  <si>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</si>
  <si>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</si>
  <si>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</si>
  <si>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</si>
  <si>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</si>
  <si>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</si>
  <si>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</si>
  <si>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</si>
  <si>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</si>
  <si>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</si>
  <si>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</si>
  <si>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</si>
  <si>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</si>
  <si>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</si>
  <si>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</si>
  <si>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</si>
  <si>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</si>
  <si>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</si>
  <si>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</si>
  <si>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</si>
  <si>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</si>
  <si>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</si>
  <si>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</si>
  <si>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</si>
  <si>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</si>
  <si>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</si>
  <si>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</si>
  <si>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</si>
  <si>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</si>
  <si>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</si>
  <si>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</si>
  <si>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</si>
  <si>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</si>
  <si>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</si>
  <si>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</si>
  <si>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</si>
  <si>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</si>
  <si>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</si>
  <si>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</si>
  <si>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</si>
  <si>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</si>
  <si>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</si>
  <si>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</si>
  <si>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</si>
  <si>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</si>
  <si>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</si>
  <si>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</si>
  <si>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</si>
  <si>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</si>
  <si>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</si>
  <si>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</si>
  <si>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</si>
  <si>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</si>
  <si>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</si>
  <si>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</si>
  <si>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</si>
  <si>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</si>
  <si>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</si>
  <si>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</si>
  <si>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</si>
  <si>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</si>
  <si>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</si>
  <si>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</si>
  <si>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</si>
  <si>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</si>
  <si>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</si>
  <si>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</si>
  <si>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</si>
  <si>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</si>
  <si>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</si>
  <si>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</si>
  <si>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</si>
  <si>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</si>
  <si>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</si>
  <si>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</si>
  <si>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</si>
  <si>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</si>
  <si>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</si>
  <si>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</si>
  <si>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</si>
  <si>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</si>
  <si>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</si>
  <si>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</si>
  <si>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</si>
  <si>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</si>
  <si>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</si>
  <si>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</si>
  <si>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</si>
  <si>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</si>
  <si>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</si>
  <si>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</si>
  <si>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</si>
  <si>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</si>
  <si>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</si>
  <si>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</si>
  <si>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</si>
  <si>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</si>
  <si>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</si>
  <si>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</si>
  <si>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</si>
  <si>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</si>
  <si>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</si>
  <si>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</si>
  <si>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</si>
  <si>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</si>
  <si>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</si>
  <si>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</si>
  <si>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</si>
  <si>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</si>
  <si>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</si>
  <si>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</si>
  <si>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</si>
  <si>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</si>
  <si>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</si>
  <si>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</si>
  <si>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</si>
  <si>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</si>
  <si>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</si>
  <si>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</si>
  <si>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</si>
  <si>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</si>
  <si>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</si>
  <si>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</si>
  <si>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</si>
  <si>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</si>
  <si>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</si>
  <si>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</si>
  <si>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</si>
  <si>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</si>
  <si>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</si>
  <si>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</si>
  <si>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</si>
  <si>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</si>
  <si>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</si>
  <si>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</si>
  <si>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</si>
  <si>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</si>
  <si>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</si>
  <si>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</si>
  <si>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</si>
  <si>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</si>
  <si>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</si>
  <si>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</si>
  <si>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</si>
  <si>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</si>
  <si>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</si>
  <si>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</si>
  <si>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</si>
  <si>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</si>
  <si>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</si>
  <si>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</si>
  <si>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</si>
  <si>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</si>
  <si>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</si>
  <si>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</si>
  <si>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</si>
  <si>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</si>
  <si>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</si>
  <si>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</si>
  <si>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</si>
  <si>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</si>
  <si>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</si>
  <si>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</si>
  <si>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</si>
  <si>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</si>
  <si>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</si>
  <si>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</si>
  <si>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</si>
  <si>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</si>
  <si>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</si>
  <si>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</si>
  <si>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</si>
  <si>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</si>
  <si>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</si>
  <si>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</si>
  <si>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</si>
  <si>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</si>
  <si>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</si>
  <si>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</si>
  <si>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</si>
  <si>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</si>
  <si>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</si>
  <si>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</si>
  <si>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</si>
  <si>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</si>
  <si>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</si>
  <si>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</si>
  <si>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</si>
  <si>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</si>
  <si>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</si>
  <si>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</si>
  <si>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</si>
  <si>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</si>
  <si>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</si>
  <si>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</si>
  <si>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</si>
  <si>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</si>
  <si>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</si>
  <si>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</si>
  <si>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</si>
  <si>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</si>
  <si>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</si>
  <si>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</si>
  <si>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</si>
  <si>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</si>
  <si>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</si>
  <si>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</si>
  <si>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</si>
  <si>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</si>
  <si>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</si>
  <si>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</si>
  <si>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</si>
  <si>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</si>
  <si>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</si>
  <si>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</si>
  <si>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</si>
  <si>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</si>
  <si>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</si>
  <si>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</si>
  <si>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</si>
  <si>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</si>
  <si>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</si>
  <si>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</si>
  <si>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</si>
  <si>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</si>
  <si>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</si>
  <si>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</si>
  <si>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</si>
  <si>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</si>
  <si>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</si>
  <si>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</si>
  <si>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</si>
  <si>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</si>
  <si>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</si>
  <si>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</si>
  <si>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</si>
  <si>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</si>
  <si>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</si>
  <si>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</si>
  <si>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</si>
  <si>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</si>
  <si>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</si>
  <si>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</si>
  <si>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</si>
  <si>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</si>
  <si>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</si>
  <si>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</si>
  <si>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</si>
  <si>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</si>
  <si>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</si>
  <si>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</si>
  <si>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</si>
  <si>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</si>
  <si>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</si>
  <si>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</si>
  <si>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</si>
  <si>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</si>
  <si>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</si>
  <si>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</si>
  <si>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</si>
  <si>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</si>
  <si>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</si>
  <si>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</si>
  <si>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</si>
  <si>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</si>
  <si>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</si>
  <si>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</si>
  <si>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</si>
  <si>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</si>
  <si>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</si>
  <si>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</si>
  <si>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</si>
  <si>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</si>
  <si>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</si>
  <si>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</si>
  <si>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</si>
  <si>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</si>
  <si>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</si>
  <si>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</si>
  <si>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</si>
  <si>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</si>
  <si>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</si>
  <si>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</si>
  <si>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</si>
  <si>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</si>
  <si>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</si>
  <si>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</si>
  <si>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</si>
  <si>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</si>
  <si>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</si>
  <si>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</si>
  <si>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</si>
  <si>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</si>
  <si>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</si>
  <si>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</si>
  <si>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</si>
  <si>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</si>
  <si>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</si>
  <si>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</si>
  <si>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</si>
  <si>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</si>
  <si>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</si>
  <si>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</si>
  <si>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</si>
  <si>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</si>
  <si>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</si>
  <si>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</si>
  <si>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</si>
  <si>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</si>
  <si>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</si>
  <si>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</si>
  <si>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</si>
  <si>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</si>
  <si>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</si>
  <si>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</si>
  <si>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</si>
  <si>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</si>
  <si>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</si>
  <si>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</si>
  <si>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</si>
  <si>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</si>
  <si>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</si>
  <si>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</si>
  <si>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</si>
  <si>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</si>
  <si>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</si>
  <si>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</si>
  <si>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</si>
  <si>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</si>
  <si>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</si>
  <si>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</si>
  <si>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</si>
  <si>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</si>
  <si>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</si>
  <si>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</si>
  <si>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</si>
  <si>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</si>
  <si>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</si>
  <si>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</si>
  <si>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</si>
  <si>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</si>
  <si>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</si>
  <si>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</si>
  <si>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</si>
  <si>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</si>
  <si>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</si>
  <si>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</si>
  <si>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</si>
  <si>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</si>
  <si>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</si>
  <si>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</si>
  <si>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</si>
  <si>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</si>
  <si>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</si>
  <si>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</si>
  <si>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</si>
  <si>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</si>
  <si>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</si>
  <si>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</si>
  <si>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</si>
  <si>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</si>
  <si>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</si>
  <si>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</si>
  <si>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</si>
  <si>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</si>
  <si>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</si>
  <si>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</si>
  <si>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</si>
  <si>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</si>
  <si>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</si>
  <si>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</si>
  <si>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</si>
  <si>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</si>
  <si>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</si>
  <si>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</si>
  <si>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</si>
  <si>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</si>
  <si>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</si>
  <si>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</si>
  <si>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</si>
  <si>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</si>
  <si>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</si>
  <si>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</si>
  <si>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</si>
  <si>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</si>
  <si>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</si>
  <si>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</si>
  <si>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</si>
  <si>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</si>
  <si>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</si>
  <si>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</si>
  <si>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</si>
  <si>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</si>
  <si>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</si>
  <si>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</si>
  <si>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</si>
  <si>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</si>
  <si>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</si>
  <si>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</si>
  <si>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</si>
  <si>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</si>
  <si>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</si>
  <si>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</si>
  <si>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</si>
  <si>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</si>
  <si>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</si>
  <si>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</si>
  <si>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</si>
  <si>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</si>
  <si>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</si>
  <si>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</si>
  <si>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</si>
  <si>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</si>
  <si>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</si>
  <si>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</si>
  <si>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</si>
  <si>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</si>
  <si>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</si>
  <si>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</si>
  <si>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</si>
  <si>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</si>
  <si>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</si>
  <si>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</si>
  <si>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</si>
  <si>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</si>
  <si>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</si>
  <si>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</si>
  <si>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</si>
  <si>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</si>
  <si>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</si>
  <si>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</si>
  <si>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</si>
  <si>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</si>
  <si>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</si>
  <si>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</si>
  <si>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</si>
  <si>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</si>
  <si>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</si>
  <si>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</si>
  <si>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</si>
  <si>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</si>
  <si>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</si>
  <si>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</si>
  <si>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</si>
  <si>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</si>
  <si>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</si>
  <si>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</si>
  <si>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</si>
  <si>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</si>
  <si>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</si>
  <si>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</si>
  <si>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</si>
  <si>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</si>
  <si>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</si>
  <si>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</si>
  <si>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</si>
  <si>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</si>
  <si>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</si>
  <si>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</si>
  <si>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</si>
  <si>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</si>
  <si>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</si>
  <si>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</si>
  <si>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</si>
  <si>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</si>
  <si>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</si>
  <si>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</si>
  <si>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</si>
  <si>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</si>
  <si>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</si>
  <si>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</si>
  <si>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</si>
  <si>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</si>
  <si>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</si>
  <si>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</si>
  <si>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</si>
  <si>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</si>
  <si>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</si>
  <si>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</si>
  <si>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</si>
  <si>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</si>
  <si>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</si>
  <si>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</si>
  <si>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</si>
  <si>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</si>
  <si>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</si>
  <si>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</si>
  <si>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</si>
  <si>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</si>
  <si>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</si>
  <si>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</si>
  <si>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</si>
  <si>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</si>
  <si>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</si>
  <si>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</si>
  <si>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</si>
  <si>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</si>
  <si>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</si>
  <si>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</si>
  <si>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</si>
  <si>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</si>
  <si>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</si>
  <si>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</si>
  <si>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</si>
  <si>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</si>
  <si>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</si>
  <si>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</si>
  <si>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</si>
  <si>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</si>
  <si>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</si>
  <si>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</si>
  <si>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</si>
  <si>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</si>
  <si>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</si>
  <si>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</si>
  <si>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</si>
  <si>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</si>
  <si>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</si>
  <si>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</si>
  <si>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</si>
  <si>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</si>
  <si>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</si>
  <si>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</si>
  <si>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</si>
  <si>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</si>
  <si>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</si>
  <si>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</si>
  <si>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</si>
  <si>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</si>
  <si>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</si>
  <si>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</si>
  <si>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</si>
  <si>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</si>
  <si>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</si>
  <si>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</si>
  <si>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</si>
  <si>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</si>
  <si>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</si>
  <si>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</si>
  <si>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</si>
  <si>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</si>
  <si>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</si>
  <si>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</si>
  <si>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</si>
  <si>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</si>
  <si>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</si>
  <si>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</si>
  <si>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</si>
  <si>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</si>
  <si>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</si>
  <si>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</si>
  <si>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</si>
  <si>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</si>
  <si>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</si>
  <si>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</si>
  <si>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</si>
  <si>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</si>
  <si>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</si>
  <si>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</si>
  <si>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</si>
  <si>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</si>
  <si>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</si>
  <si>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</si>
  <si>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</si>
  <si>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</si>
  <si>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</si>
  <si>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</si>
  <si>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</si>
  <si>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</si>
  <si>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</si>
  <si>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</si>
  <si>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</si>
  <si>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</si>
  <si>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</si>
  <si>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</si>
  <si>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</si>
  <si>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</si>
  <si>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</si>
  <si>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</si>
  <si>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</si>
  <si>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</si>
  <si>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</si>
  <si>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</si>
  <si>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</si>
  <si>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</si>
  <si>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</si>
  <si>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</si>
  <si>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</si>
  <si>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</si>
  <si>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</si>
  <si>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</si>
  <si>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</si>
  <si>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</si>
  <si>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</si>
  <si>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</si>
  <si>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</si>
  <si>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</si>
  <si>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</si>
  <si>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</si>
  <si>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</si>
  <si>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</si>
  <si>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</si>
  <si>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</si>
  <si>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</si>
  <si>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</si>
  <si>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</si>
  <si>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</si>
  <si>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</si>
  <si>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</si>
  <si>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</si>
  <si>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</si>
  <si>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</si>
  <si>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</si>
  <si>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</si>
  <si>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</si>
  <si>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</si>
  <si>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</si>
  <si>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</si>
  <si>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</si>
  <si>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</si>
  <si>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</si>
  <si>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</si>
  <si>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</si>
  <si>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</si>
  <si>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</si>
  <si>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</si>
  <si>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</si>
  <si>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</si>
  <si>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</si>
  <si>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</si>
  <si>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</si>
  <si>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</si>
  <si>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</si>
  <si>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</si>
  <si>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</si>
  <si>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</si>
  <si>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</si>
  <si>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</si>
  <si>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</si>
  <si>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</si>
  <si>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</si>
  <si>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</si>
  <si>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</si>
  <si>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</si>
  <si>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</si>
  <si>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</si>
  <si>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</si>
  <si>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</si>
  <si>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</si>
  <si>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</si>
  <si>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</si>
  <si>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</si>
  <si>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</si>
  <si>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</si>
  <si>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</si>
  <si>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</si>
  <si>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</si>
  <si>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</si>
  <si>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</si>
  <si>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</si>
  <si>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</si>
  <si>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</si>
  <si>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</si>
  <si>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</si>
  <si>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</si>
  <si>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</si>
  <si>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</si>
  <si>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</si>
  <si>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</si>
  <si>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</si>
  <si>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</si>
  <si>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</si>
  <si>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</si>
  <si>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</si>
  <si>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</si>
  <si>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</si>
  <si>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</si>
  <si>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</si>
  <si>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</si>
  <si>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</si>
  <si>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</si>
  <si>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</si>
  <si>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</si>
  <si>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</si>
  <si>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</si>
  <si>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</si>
  <si>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</si>
  <si>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</si>
  <si>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</si>
  <si>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</si>
  <si>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</si>
  <si>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</si>
  <si>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</si>
  <si>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</si>
  <si>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</si>
  <si>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</si>
  <si>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</si>
  <si>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</si>
  <si>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</si>
  <si>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</si>
  <si>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</si>
  <si>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</si>
  <si>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</si>
  <si>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</si>
  <si>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</si>
  <si>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</si>
  <si>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</si>
  <si>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</si>
  <si>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</si>
  <si>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</si>
  <si>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</si>
  <si>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</si>
  <si>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</si>
  <si>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</si>
  <si>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</si>
  <si>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</si>
  <si>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</si>
  <si>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</si>
  <si>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</si>
  <si>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</si>
  <si>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</si>
  <si>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</si>
  <si>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</si>
  <si>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</si>
  <si>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</si>
  <si>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</si>
  <si>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</si>
  <si>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</si>
  <si>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</si>
  <si>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</si>
  <si>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</si>
  <si>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</si>
  <si>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</si>
  <si>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</si>
  <si>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</si>
  <si>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</si>
  <si>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</si>
  <si>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</si>
  <si>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</si>
  <si>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</si>
  <si>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</si>
  <si>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</si>
  <si>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</si>
  <si>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</si>
  <si>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</si>
  <si>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</si>
  <si>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</si>
  <si>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</si>
  <si>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</si>
  <si>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</si>
  <si>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</si>
  <si>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</si>
  <si>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</si>
  <si>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</si>
  <si>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</si>
  <si>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</si>
  <si>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</si>
  <si>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</si>
  <si>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</si>
  <si>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</si>
  <si>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</si>
  <si>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</si>
  <si>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</si>
  <si>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</si>
  <si>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</si>
  <si>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</si>
  <si>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</si>
  <si>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</si>
  <si>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</si>
  <si>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</si>
  <si>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</si>
  <si>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</si>
  <si>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</si>
  <si>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</si>
  <si>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</si>
  <si>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</si>
  <si>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</si>
  <si>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</si>
  <si>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</si>
  <si>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</si>
  <si>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</si>
  <si>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</si>
  <si>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</si>
  <si>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</si>
  <si>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</si>
  <si>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</si>
  <si>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</si>
  <si>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</si>
  <si>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</si>
  <si>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</si>
  <si>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</si>
  <si>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</si>
  <si>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</si>
  <si>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</si>
  <si>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</si>
  <si>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</si>
  <si>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</si>
  <si>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</si>
  <si>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</si>
  <si>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</si>
  <si>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</si>
  <si>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</si>
  <si>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</si>
  <si>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</si>
  <si>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</si>
  <si>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</si>
  <si>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</si>
  <si>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</si>
  <si>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</si>
  <si>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</si>
  <si>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</si>
  <si>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</si>
  <si>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</si>
  <si>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</si>
  <si>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</si>
  <si>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</si>
  <si>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</si>
  <si>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</si>
  <si>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</si>
  <si>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</si>
  <si>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</si>
  <si>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</si>
  <si>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</si>
  <si>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</si>
  <si>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</si>
  <si>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</si>
  <si>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</si>
  <si>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</si>
  <si>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</si>
  <si>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</si>
  <si>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</si>
  <si>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</si>
  <si>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</si>
  <si>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</si>
  <si>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</si>
  <si>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</si>
  <si>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</si>
  <si>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</si>
  <si>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</si>
  <si>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</si>
  <si>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</si>
  <si>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</si>
  <si>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</si>
  <si>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</si>
  <si>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</si>
  <si>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</si>
  <si>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</si>
  <si>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</si>
  <si>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</si>
  <si>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</si>
  <si>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</si>
  <si>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</si>
  <si>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</si>
  <si>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</si>
  <si>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</si>
  <si>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</si>
  <si>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</si>
  <si>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</si>
  <si>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</si>
  <si>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</si>
  <si>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</si>
  <si>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</si>
  <si>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</si>
  <si>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</si>
  <si>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</si>
  <si>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</si>
  <si>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</si>
  <si>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</si>
  <si>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</si>
  <si>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</si>
  <si>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</si>
  <si>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</si>
  <si>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</si>
  <si>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</si>
  <si>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</si>
  <si>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</si>
  <si>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</si>
  <si>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</si>
  <si>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</si>
  <si>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</si>
  <si>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</si>
  <si>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</si>
  <si>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</si>
  <si>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</si>
  <si>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</si>
  <si>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</si>
  <si>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</si>
  <si>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</si>
  <si>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</si>
  <si>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</si>
  <si>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</si>
  <si>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</si>
  <si>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</si>
  <si>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</si>
  <si>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</si>
  <si>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</si>
  <si>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</si>
  <si>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</si>
  <si>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</si>
  <si>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</si>
  <si>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</si>
  <si>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</si>
  <si>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</si>
  <si>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</si>
  <si>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</si>
  <si>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</si>
  <si>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</si>
  <si>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</si>
  <si>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</si>
  <si>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</si>
  <si>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</si>
  <si>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</si>
  <si>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</si>
  <si>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</si>
  <si>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</si>
  <si>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</si>
  <si>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</si>
  <si>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</si>
  <si>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</si>
  <si>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</si>
  <si>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</si>
  <si>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</si>
  <si>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</si>
  <si>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</si>
  <si>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</si>
  <si>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</si>
  <si>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</si>
  <si>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</si>
  <si>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</si>
  <si>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</si>
  <si>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</si>
  <si>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</si>
  <si>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</si>
  <si>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</si>
  <si>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</si>
  <si>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</si>
  <si>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</si>
  <si>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</si>
  <si>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</si>
  <si>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</si>
  <si>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</si>
  <si>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</si>
  <si>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</si>
  <si>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</si>
  <si>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</si>
  <si>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</si>
  <si>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</si>
  <si>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</si>
  <si>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</si>
  <si>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</si>
  <si>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</si>
  <si>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</si>
  <si>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</si>
  <si>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</si>
  <si>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</si>
  <si>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</si>
  <si>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</si>
  <si>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</si>
  <si>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</si>
  <si>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</si>
  <si>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</si>
  <si>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</si>
  <si>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</si>
  <si>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</si>
  <si>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</si>
  <si>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</si>
  <si>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</si>
  <si>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</si>
  <si>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</si>
  <si>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</si>
  <si>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</si>
  <si>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</si>
  <si>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</si>
  <si>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</si>
  <si>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</si>
  <si>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</si>
  <si>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</si>
  <si>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</si>
  <si>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</si>
  <si>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</si>
  <si>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</si>
  <si>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</si>
  <si>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</si>
  <si>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</si>
  <si>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</si>
  <si>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</si>
  <si>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</si>
  <si>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</si>
  <si>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</si>
  <si>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</si>
  <si>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</si>
  <si>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</si>
  <si>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</si>
  <si>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</si>
  <si>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</si>
  <si>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</si>
  <si>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</si>
  <si>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</si>
  <si>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</si>
  <si>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</si>
  <si>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</si>
  <si>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</si>
  <si>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</si>
  <si>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</si>
  <si>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</si>
  <si>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</si>
  <si>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</si>
  <si>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</si>
  <si>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</si>
  <si>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</si>
  <si>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</si>
  <si>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</si>
  <si>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</si>
  <si>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</si>
  <si>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</si>
  <si>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</si>
  <si>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</si>
  <si>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</si>
  <si>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</si>
  <si>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</si>
  <si>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</si>
  <si>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</si>
  <si>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</si>
  <si>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</si>
  <si>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</si>
  <si>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</si>
  <si>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</si>
  <si>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</si>
  <si>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</si>
  <si>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</si>
  <si>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</si>
  <si>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</si>
  <si>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</si>
  <si>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</si>
  <si>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</si>
  <si>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</si>
  <si>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</si>
  <si>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</si>
  <si>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</si>
  <si>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</si>
  <si>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</si>
  <si>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</si>
  <si>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</si>
  <si>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</si>
  <si>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</si>
  <si>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</si>
  <si>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</si>
  <si>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</si>
  <si>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</si>
  <si>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</si>
  <si>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</si>
  <si>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</si>
  <si>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</si>
  <si>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</si>
  <si>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</si>
  <si>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</si>
  <si>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</si>
  <si>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</si>
  <si>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</si>
  <si>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</si>
  <si>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</si>
  <si>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</si>
  <si>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</si>
  <si>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</si>
  <si>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</si>
  <si>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</si>
  <si>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</si>
  <si>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</si>
  <si>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</si>
  <si>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</si>
  <si>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</si>
  <si>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</si>
  <si>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</si>
  <si>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</si>
  <si>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</si>
  <si>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</si>
  <si>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</si>
  <si>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</si>
  <si>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</si>
  <si>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</si>
  <si>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</si>
  <si>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</si>
  <si>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</si>
  <si>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</si>
  <si>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</si>
  <si>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</si>
  <si>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</si>
  <si>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</si>
  <si>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</si>
  <si>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</si>
  <si>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</si>
  <si>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</si>
  <si>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</si>
  <si>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</si>
  <si>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</si>
  <si>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</si>
  <si>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</si>
  <si>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</si>
  <si>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</si>
  <si>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</si>
  <si>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</si>
  <si>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</si>
  <si>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</si>
  <si>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</si>
  <si>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</si>
  <si>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</si>
  <si>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</si>
  <si>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</si>
  <si>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</si>
  <si>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</si>
  <si>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</si>
  <si>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</si>
  <si>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</si>
  <si>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</si>
  <si>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</si>
  <si>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</si>
  <si>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</si>
  <si>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</si>
  <si>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</si>
  <si>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</si>
  <si>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</si>
  <si>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</si>
  <si>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</si>
  <si>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</si>
  <si>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</si>
  <si>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</si>
  <si>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</si>
  <si>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</si>
  <si>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</si>
  <si>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</si>
  <si>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</si>
  <si>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</si>
  <si>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</si>
  <si>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</si>
  <si>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</si>
  <si>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</si>
  <si>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</si>
  <si>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</si>
  <si>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</si>
  <si>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</si>
  <si>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</si>
  <si>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</si>
  <si>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</si>
  <si>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</si>
  <si>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</si>
  <si>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</si>
  <si>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</si>
  <si>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</si>
  <si>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</si>
  <si>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</si>
  <si>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</si>
  <si>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</si>
  <si>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</si>
  <si>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</si>
  <si>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</si>
  <si>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</si>
  <si>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</si>
  <si>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</si>
  <si>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</si>
  <si>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</si>
  <si>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</si>
  <si>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</si>
  <si>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</si>
  <si>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</si>
  <si>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</si>
  <si>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</si>
  <si>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</si>
  <si>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</si>
  <si>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</si>
  <si>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</si>
  <si>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</si>
  <si>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</si>
  <si>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</si>
  <si>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</si>
  <si>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</si>
  <si>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</si>
  <si>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</si>
  <si>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</si>
  <si>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</si>
  <si>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</si>
  <si>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</si>
  <si>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</si>
  <si>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</si>
  <si>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</si>
  <si>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</si>
  <si>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</si>
  <si>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</si>
  <si>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</si>
  <si>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</si>
  <si>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</si>
  <si>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</si>
  <si>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</si>
  <si>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</si>
  <si>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</si>
  <si>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</si>
  <si>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</si>
  <si>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</si>
  <si>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</si>
  <si>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</si>
  <si>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</si>
  <si>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</si>
  <si>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</si>
  <si>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</si>
  <si>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</si>
  <si>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</si>
  <si>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</si>
  <si>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</si>
  <si>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</si>
  <si>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</si>
  <si>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</si>
  <si>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</si>
  <si>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</si>
  <si>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</si>
  <si>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</si>
  <si>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</si>
  <si>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</si>
  <si>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</si>
  <si>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</si>
  <si>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</si>
  <si>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</si>
  <si>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</si>
  <si>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</si>
  <si>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</si>
  <si>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</si>
  <si>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</si>
  <si>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</si>
  <si>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</si>
  <si>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</si>
  <si>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</si>
  <si>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</si>
  <si>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</si>
  <si>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</si>
  <si>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</si>
  <si>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</si>
  <si>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</si>
  <si>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</si>
  <si>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</si>
  <si>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</si>
  <si>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</si>
  <si>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</si>
  <si>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</si>
  <si>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</si>
  <si>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</si>
  <si>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</si>
  <si>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</si>
  <si>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</si>
  <si>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</si>
  <si>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</si>
  <si>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</si>
  <si>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</si>
  <si>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</si>
  <si>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</si>
  <si>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</si>
  <si>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</si>
  <si>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</si>
  <si>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</si>
  <si>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</si>
  <si>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</si>
  <si>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</si>
  <si>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</si>
  <si>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</si>
  <si>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</si>
  <si>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</si>
  <si>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</si>
  <si>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</si>
  <si>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</si>
  <si>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</si>
  <si>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</si>
  <si>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</si>
  <si>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</si>
  <si>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</si>
  <si>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</si>
  <si>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</si>
  <si>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</si>
  <si>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</si>
  <si>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</si>
  <si>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</si>
  <si>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</si>
  <si>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</si>
  <si>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</si>
  <si>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</si>
  <si>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</si>
  <si>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</si>
  <si>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</si>
  <si>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</si>
  <si>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</si>
  <si>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</si>
  <si>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</si>
  <si>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</si>
  <si>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</si>
  <si>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</si>
  <si>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</si>
  <si>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</si>
  <si>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</si>
  <si>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</si>
  <si>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</si>
  <si>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</si>
  <si>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</si>
  <si>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</si>
  <si>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</si>
  <si>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</si>
  <si>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</si>
  <si>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</si>
  <si>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</si>
  <si>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</si>
  <si>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</si>
  <si>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</si>
  <si>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</si>
  <si>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</si>
  <si>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</si>
  <si>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</si>
  <si>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</si>
  <si>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</si>
  <si>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</si>
  <si>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</si>
  <si>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</si>
  <si>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</si>
  <si>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</si>
  <si>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</si>
  <si>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</si>
  <si>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</si>
  <si>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</si>
  <si>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</si>
  <si>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</si>
  <si>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</si>
  <si>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</si>
  <si>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</si>
  <si>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</si>
  <si>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</si>
  <si>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</si>
  <si>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</si>
  <si>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</si>
  <si>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</si>
  <si>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</si>
  <si>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</si>
  <si>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</si>
  <si>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</si>
  <si>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</si>
  <si>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</si>
  <si>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</si>
  <si>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</si>
  <si>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</si>
  <si>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</si>
  <si>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</si>
  <si>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</si>
  <si>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</si>
  <si>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</si>
  <si>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</si>
  <si>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</si>
  <si>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</si>
  <si>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</si>
  <si>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</si>
  <si>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</si>
  <si>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</si>
  <si>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</si>
  <si>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</si>
  <si>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</si>
  <si>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</si>
  <si>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</si>
  <si>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</si>
  <si>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</si>
  <si>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</si>
  <si>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</si>
  <si>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</si>
  <si>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</si>
  <si>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</si>
  <si>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</si>
  <si>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</si>
  <si>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</si>
  <si>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</si>
  <si>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</si>
  <si>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</si>
  <si>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</si>
  <si>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</si>
  <si>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</si>
  <si>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</si>
  <si>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</si>
  <si>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</si>
  <si>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</si>
  <si>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</si>
  <si>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</si>
  <si>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</si>
  <si>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</si>
  <si>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</si>
  <si>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</si>
  <si>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</si>
  <si>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</si>
  <si>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</si>
  <si>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</si>
  <si>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</si>
  <si>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</si>
  <si>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</si>
  <si>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</si>
  <si>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</si>
  <si>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</si>
  <si>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</si>
  <si>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</si>
  <si>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</si>
  <si>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</si>
  <si>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</si>
  <si>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</si>
  <si>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</si>
  <si>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</si>
  <si>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</si>
  <si>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</si>
  <si>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</si>
  <si>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</si>
  <si>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</si>
  <si>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</si>
  <si>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</si>
  <si>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</si>
  <si>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</si>
  <si>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</si>
  <si>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</si>
  <si>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</si>
  <si>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</si>
  <si>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</si>
  <si>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</si>
  <si>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</si>
  <si>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</si>
  <si>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</si>
  <si>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</si>
  <si>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</si>
  <si>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</si>
  <si>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</si>
  <si>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</si>
  <si>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</si>
  <si>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</si>
  <si>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</si>
  <si>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</si>
  <si>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</si>
  <si>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</si>
  <si>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</si>
  <si>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</si>
  <si>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</si>
  <si>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</si>
  <si>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</si>
  <si>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</si>
  <si>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</si>
  <si>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</si>
  <si>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</si>
  <si>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</si>
  <si>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</si>
  <si>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</si>
  <si>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</si>
  <si>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</si>
  <si>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</si>
  <si>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</si>
  <si>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</si>
  <si>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</si>
  <si>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</si>
  <si>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</si>
  <si>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</si>
  <si>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</si>
  <si>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</si>
  <si>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</si>
  <si>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</si>
  <si>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</si>
  <si>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</si>
  <si>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</si>
  <si>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</si>
  <si>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</si>
  <si>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</si>
  <si>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</si>
  <si>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</si>
  <si>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</si>
  <si>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</si>
  <si>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</si>
  <si>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</si>
  <si>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</si>
  <si>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</si>
  <si>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</si>
  <si>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</si>
  <si>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</si>
  <si>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</si>
  <si>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</si>
  <si>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</si>
  <si>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</si>
  <si>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</si>
  <si>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</si>
  <si>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</si>
  <si>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</si>
  <si>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</si>
  <si>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</si>
  <si>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</si>
  <si>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</si>
  <si>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</si>
  <si>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</si>
  <si>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</si>
  <si>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</si>
  <si>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</si>
  <si>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</si>
  <si>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</si>
  <si>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</si>
  <si>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</si>
  <si>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</si>
  <si>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</si>
  <si>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</si>
  <si>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</si>
  <si>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</si>
  <si>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</si>
  <si>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</si>
  <si>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</si>
  <si>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</si>
  <si>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</si>
  <si>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</si>
  <si>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</si>
  <si>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</si>
  <si>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</si>
  <si>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</si>
  <si>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</si>
  <si>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</si>
  <si>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</si>
  <si>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</si>
  <si>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</si>
  <si>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</si>
  <si>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</si>
  <si>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</si>
  <si>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</si>
  <si>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</si>
  <si>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</si>
  <si>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</si>
  <si>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</si>
  <si>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</si>
  <si>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</si>
  <si>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</si>
  <si>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</si>
  <si>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</si>
  <si>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</si>
  <si>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</si>
  <si>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</si>
  <si>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</si>
  <si>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</si>
  <si>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</si>
  <si>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</si>
  <si>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</si>
  <si>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</si>
  <si>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</si>
  <si>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</si>
  <si>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</si>
  <si>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</si>
  <si>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</si>
  <si>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</si>
  <si>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</si>
  <si>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</si>
  <si>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</si>
  <si>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</si>
  <si>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</si>
  <si>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</si>
  <si>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</si>
  <si>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</si>
  <si>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</si>
  <si>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</si>
  <si>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</si>
  <si>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</si>
  <si>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</si>
  <si>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</si>
  <si>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</si>
  <si>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</si>
  <si>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</si>
  <si>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</si>
  <si>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</si>
  <si>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</si>
  <si>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</si>
  <si>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</si>
  <si>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</si>
  <si>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</si>
  <si>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</si>
  <si>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</si>
  <si>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</si>
  <si>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</si>
  <si>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</si>
  <si>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</si>
  <si>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</si>
  <si>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</si>
  <si>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</si>
  <si>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</si>
  <si>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</si>
  <si>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</si>
  <si>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</si>
  <si>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</si>
  <si>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</si>
  <si>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</si>
  <si>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</si>
  <si>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</si>
  <si>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</si>
  <si>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</si>
  <si>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</si>
  <si>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</si>
  <si>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</si>
  <si>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</si>
  <si>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</si>
  <si>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</si>
  <si>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</si>
  <si>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</si>
  <si>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</si>
  <si>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</si>
  <si>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</si>
  <si>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</si>
  <si>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</si>
  <si>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</si>
  <si>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</si>
  <si>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</si>
  <si>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</si>
  <si>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</si>
  <si>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</si>
  <si>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</si>
  <si>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</si>
  <si>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</si>
  <si>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</si>
  <si>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</si>
  <si>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</si>
  <si>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</si>
  <si>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</si>
  <si>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</si>
  <si>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</si>
  <si>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</si>
  <si>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</si>
  <si>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</si>
  <si>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</si>
  <si>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</si>
  <si>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</si>
  <si>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</si>
  <si>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</si>
  <si>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</si>
  <si>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</si>
  <si>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</si>
  <si>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</si>
  <si>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</si>
  <si>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</si>
  <si>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</si>
  <si>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</si>
  <si>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</si>
  <si>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</si>
  <si>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</si>
  <si>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</si>
  <si>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</si>
  <si>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</si>
  <si>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</si>
  <si>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</si>
  <si>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</si>
  <si>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</si>
  <si>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</si>
  <si>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</si>
  <si>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</si>
  <si>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</si>
  <si>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</si>
  <si>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</si>
  <si>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</si>
  <si>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</si>
  <si>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</si>
  <si>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</si>
  <si>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</si>
  <si>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</si>
  <si>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</si>
  <si>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</si>
  <si>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</si>
  <si>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</si>
  <si>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</si>
  <si>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</si>
  <si>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</si>
  <si>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</si>
  <si>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</si>
  <si>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</si>
  <si>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</si>
  <si>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</si>
  <si>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</si>
  <si>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</si>
  <si>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</si>
  <si>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</si>
  <si>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</si>
  <si>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</si>
  <si>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</si>
  <si>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</si>
  <si>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</si>
  <si>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</si>
  <si>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</si>
  <si>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</si>
  <si>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</si>
  <si>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</si>
  <si>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</si>
  <si>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</si>
  <si>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</si>
  <si>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</si>
  <si>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</si>
  <si>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</si>
  <si>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</si>
  <si>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</si>
  <si>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</si>
  <si>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</si>
  <si>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</si>
  <si>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</si>
  <si>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</si>
  <si>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</si>
  <si>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</si>
  <si>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</si>
  <si>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</si>
  <si>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</si>
  <si>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</si>
  <si>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</si>
  <si>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</si>
  <si>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</si>
  <si>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</si>
  <si>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</si>
  <si>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</si>
  <si>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</si>
  <si>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</si>
  <si>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</si>
  <si>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</si>
  <si>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</si>
  <si>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</si>
  <si>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</si>
  <si>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</si>
  <si>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</si>
  <si>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</si>
  <si>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</si>
  <si>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</si>
  <si>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</si>
  <si>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</si>
  <si>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</si>
  <si>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</si>
  <si>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</si>
  <si>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</si>
  <si>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</si>
  <si>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</si>
  <si>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</si>
  <si>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</si>
  <si>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</si>
  <si>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</si>
  <si>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</si>
  <si>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</si>
  <si>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</si>
  <si>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</si>
  <si>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</si>
  <si>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</si>
  <si>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</si>
  <si>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</si>
  <si>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</si>
  <si>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</si>
  <si>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</si>
  <si>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</si>
  <si>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</si>
  <si>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</si>
  <si>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</si>
  <si>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</si>
  <si>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</si>
  <si>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</si>
  <si>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</si>
  <si>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</si>
  <si>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</si>
  <si>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</si>
  <si>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</si>
  <si>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</si>
  <si>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</si>
  <si>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</si>
  <si>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</si>
  <si>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</si>
  <si>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</si>
  <si>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</si>
  <si>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</si>
  <si>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</si>
  <si>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</si>
  <si>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</si>
  <si>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</si>
  <si>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</si>
  <si>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</si>
  <si>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</si>
  <si>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</si>
  <si>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</si>
  <si>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</si>
  <si>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</si>
  <si>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</si>
  <si>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</si>
  <si>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</si>
  <si>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</si>
  <si>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</si>
  <si>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</si>
  <si>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</si>
  <si>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</si>
  <si>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</si>
  <si>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</si>
  <si>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</si>
  <si>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</si>
  <si>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</si>
  <si>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</si>
  <si>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</si>
  <si>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</si>
  <si>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</si>
  <si>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</si>
  <si>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</si>
  <si>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</si>
  <si>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</si>
  <si>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</si>
  <si>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</si>
  <si>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</si>
  <si>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</si>
  <si>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</si>
  <si>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</si>
  <si>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</si>
  <si>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</si>
  <si>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</si>
  <si>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</si>
  <si>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</si>
  <si>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</si>
  <si>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</si>
  <si>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</si>
  <si>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</si>
  <si>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</si>
  <si>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</si>
  <si>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</si>
  <si>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</si>
  <si>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</si>
  <si>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</si>
  <si>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</si>
  <si>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</si>
  <si>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</si>
  <si>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</si>
  <si>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</si>
  <si>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</si>
  <si>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</si>
  <si>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</si>
  <si>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</si>
  <si>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</si>
  <si>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</si>
  <si>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</si>
  <si>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</si>
  <si>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</si>
  <si>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</si>
  <si>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</si>
  <si>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</si>
  <si>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</si>
  <si>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</si>
  <si>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</si>
  <si>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</si>
  <si>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</si>
  <si>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</si>
  <si>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</si>
  <si>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</si>
  <si>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</si>
  <si>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</si>
  <si>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</si>
  <si>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</si>
  <si>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</si>
  <si>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</si>
  <si>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</si>
  <si>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</si>
  <si>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</si>
  <si>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</si>
  <si>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</si>
  <si>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</si>
  <si>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</si>
  <si>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</si>
  <si>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</si>
  <si>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</si>
  <si>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</si>
  <si>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</si>
  <si>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</si>
  <si>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</si>
  <si>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</si>
  <si>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</si>
  <si>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</si>
  <si>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</si>
  <si>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</si>
  <si>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</si>
  <si>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</si>
  <si>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</si>
  <si>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</si>
  <si>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</si>
  <si>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</si>
  <si>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</si>
  <si>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</si>
  <si>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</si>
  <si>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</si>
  <si>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</si>
  <si>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</si>
  <si>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</si>
  <si>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</si>
  <si>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</si>
  <si>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</si>
  <si>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</si>
  <si>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</si>
  <si>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</si>
  <si>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</si>
  <si>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</si>
  <si>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</si>
  <si>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</si>
  <si>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</si>
  <si>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</si>
  <si>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</si>
  <si>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</si>
  <si>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</si>
  <si>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</si>
  <si>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</si>
  <si>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</si>
  <si>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</si>
  <si>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</si>
  <si>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</si>
  <si>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</si>
  <si>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</si>
  <si>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</si>
  <si>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</si>
  <si>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</si>
  <si>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</si>
  <si>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</si>
  <si>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</si>
  <si>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</si>
  <si>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</si>
  <si>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</si>
  <si>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</si>
  <si>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</si>
  <si>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</si>
  <si>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</si>
  <si>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</si>
  <si>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</si>
  <si>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</si>
  <si>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</si>
  <si>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</si>
  <si>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</si>
  <si>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</si>
  <si>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</si>
  <si>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</si>
  <si>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</si>
  <si>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</si>
  <si>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</si>
  <si>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</si>
  <si>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</si>
  <si>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</si>
  <si>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</si>
  <si>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</si>
  <si>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</si>
  <si>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</si>
  <si>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</si>
  <si>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</si>
  <si>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</si>
  <si>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</si>
  <si>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</si>
  <si>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</si>
  <si>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</si>
  <si>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</si>
  <si>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</si>
  <si>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</si>
  <si>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</si>
  <si>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</si>
  <si>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</si>
  <si>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</si>
  <si>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</si>
  <si>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</si>
  <si>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</si>
  <si>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</si>
  <si>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</si>
  <si>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</si>
  <si>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</si>
  <si>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</si>
  <si>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</si>
  <si>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</si>
  <si>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</si>
  <si>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</si>
  <si>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</si>
  <si>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</si>
  <si>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</si>
  <si>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</si>
  <si>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</si>
  <si>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</si>
  <si>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</si>
  <si>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</si>
  <si>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</si>
  <si>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</si>
  <si>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</si>
  <si>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</si>
  <si>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</si>
  <si>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</si>
  <si>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</si>
  <si>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</si>
  <si>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</si>
  <si>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</si>
  <si>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</si>
  <si>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</si>
  <si>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</si>
  <si>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</si>
  <si>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</si>
  <si>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</si>
  <si>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</si>
  <si>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</si>
  <si>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</si>
  <si>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</si>
  <si>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</si>
  <si>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</si>
  <si>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</si>
  <si>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</si>
  <si>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</si>
  <si>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</si>
  <si>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</si>
  <si>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</si>
  <si>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</si>
  <si>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</si>
  <si>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</si>
  <si>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</si>
  <si>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</si>
  <si>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</si>
  <si>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</si>
  <si>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</si>
  <si>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</si>
  <si>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</si>
  <si>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</si>
  <si>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</si>
  <si>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</si>
  <si>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</si>
  <si>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</si>
  <si>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</si>
  <si>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</si>
  <si>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</si>
  <si>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</si>
  <si>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</si>
  <si>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</si>
  <si>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</si>
  <si>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</si>
  <si>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</si>
  <si>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</si>
  <si>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</si>
  <si>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</si>
  <si>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</si>
  <si>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</si>
  <si>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</si>
  <si>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</si>
  <si>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</si>
  <si>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</si>
  <si>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</si>
  <si>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</si>
  <si>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</si>
  <si>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</si>
  <si>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</si>
  <si>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</si>
  <si>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</si>
  <si>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</si>
  <si>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</si>
  <si>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</si>
  <si>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</si>
  <si>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</si>
  <si>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</si>
  <si>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</si>
  <si>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</si>
  <si>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</si>
  <si>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</si>
  <si>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</si>
  <si>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</si>
  <si>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</si>
  <si>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</si>
  <si>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</si>
  <si>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</si>
  <si>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</si>
  <si>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</si>
  <si>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</si>
  <si>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</si>
  <si>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</si>
  <si>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</si>
  <si>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</si>
  <si>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</si>
  <si>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</si>
  <si>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</si>
  <si>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</si>
  <si>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</si>
  <si>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</si>
  <si>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</si>
  <si>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</si>
  <si>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</si>
  <si>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</si>
  <si>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</si>
  <si>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</si>
  <si>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</si>
  <si>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</si>
  <si>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</si>
  <si>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</si>
  <si>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</si>
  <si>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</si>
  <si>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</si>
  <si>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</si>
  <si>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</si>
  <si>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</si>
  <si>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</si>
  <si>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</si>
  <si>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</si>
  <si>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</si>
  <si>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</si>
  <si>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</si>
  <si>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</si>
  <si>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</si>
  <si>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</si>
  <si>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</si>
  <si>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</si>
  <si>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</si>
  <si>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</si>
  <si>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</si>
  <si>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</si>
  <si>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</si>
  <si>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</si>
  <si>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</si>
  <si>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</si>
  <si>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</si>
  <si>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</si>
  <si>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</si>
  <si>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</si>
  <si>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</si>
  <si>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</si>
  <si>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</si>
  <si>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</si>
  <si>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</si>
  <si>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</si>
  <si>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</si>
  <si>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</si>
  <si>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</si>
  <si>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</si>
  <si>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</si>
  <si>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</si>
  <si>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</si>
  <si>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</si>
  <si>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</si>
  <si>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</si>
  <si>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</si>
  <si>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</si>
  <si>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</si>
  <si>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</si>
  <si>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</si>
  <si>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</si>
  <si>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</si>
  <si>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</si>
  <si>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</si>
  <si>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</si>
  <si>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</si>
  <si>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</si>
  <si>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</si>
  <si>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</si>
  <si>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</si>
  <si>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</si>
  <si>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</si>
  <si>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</si>
  <si>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</si>
  <si>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</si>
  <si>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</si>
  <si>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</si>
  <si>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</si>
  <si>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</si>
  <si>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</si>
  <si>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</si>
  <si>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</si>
  <si>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</si>
  <si>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</si>
  <si>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</si>
  <si>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</si>
  <si>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</si>
  <si>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</si>
  <si>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</si>
  <si>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</si>
  <si>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</si>
  <si>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</si>
  <si>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</si>
  <si>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</si>
  <si>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</si>
  <si>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</si>
  <si>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</si>
  <si>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</si>
  <si>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</si>
  <si>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</si>
  <si>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</si>
  <si>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</si>
  <si>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</si>
  <si>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</si>
  <si>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</si>
  <si>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</si>
  <si>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</si>
  <si>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</si>
  <si>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</si>
  <si>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</si>
  <si>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</si>
  <si>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</si>
  <si>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</si>
  <si>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</si>
  <si>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</si>
  <si>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</si>
  <si>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</si>
  <si>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</si>
  <si>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</si>
  <si>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</si>
  <si>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</si>
  <si>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</si>
  <si>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</si>
  <si>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</si>
  <si>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</si>
  <si>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</si>
  <si>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</si>
  <si>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</si>
  <si>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</si>
  <si>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</si>
  <si>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</si>
  <si>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</si>
  <si>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</si>
  <si>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</si>
  <si>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</si>
  <si>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</si>
  <si>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</si>
  <si>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</si>
  <si>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</si>
  <si>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</si>
  <si>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</si>
  <si>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</si>
  <si>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</si>
  <si>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</si>
  <si>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</si>
  <si>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</si>
  <si>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</si>
  <si>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</si>
  <si>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</si>
  <si>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</si>
  <si>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</si>
  <si>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</si>
  <si>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</si>
  <si>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</si>
  <si>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</si>
  <si>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</si>
  <si>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</si>
  <si>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</si>
  <si>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</si>
  <si>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</si>
  <si>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</si>
  <si>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</si>
  <si>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</si>
  <si>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</si>
  <si>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</si>
  <si>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</si>
  <si>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</si>
  <si>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</si>
  <si>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</si>
  <si>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</si>
  <si>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</si>
  <si>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</si>
  <si>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</si>
  <si>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</si>
  <si>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</si>
  <si>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</si>
  <si>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</si>
  <si>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</si>
  <si>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</si>
  <si>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</si>
  <si>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</si>
  <si>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</si>
  <si>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</si>
  <si>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</si>
  <si>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</si>
  <si>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</si>
  <si>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</si>
  <si>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</si>
  <si>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</si>
  <si>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</si>
  <si>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</si>
  <si>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</si>
  <si>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</si>
  <si>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</si>
  <si>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</si>
  <si>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</si>
  <si>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</si>
  <si>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</si>
  <si>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</si>
  <si>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</si>
  <si>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</si>
  <si>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</si>
  <si>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</si>
  <si>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</si>
  <si>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</si>
  <si>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</si>
  <si>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</si>
  <si>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</si>
  <si>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</si>
  <si>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</si>
  <si>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</si>
  <si>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</si>
  <si>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</si>
  <si>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</si>
  <si>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</si>
  <si>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</si>
  <si>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</si>
  <si>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</si>
  <si>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</si>
  <si>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</si>
  <si>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</si>
  <si>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</si>
  <si>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</si>
  <si>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</si>
  <si>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</si>
  <si>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</si>
  <si>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</si>
  <si>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</si>
  <si>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</si>
  <si>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</si>
  <si>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</si>
  <si>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</si>
  <si>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</si>
  <si>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</si>
  <si>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</si>
  <si>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</si>
  <si>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</si>
  <si>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</si>
  <si>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</si>
  <si>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</si>
  <si>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</si>
  <si>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</si>
  <si>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</si>
  <si>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</si>
  <si>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</si>
  <si>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</si>
  <si>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</si>
  <si>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</si>
  <si>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</si>
  <si>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</si>
  <si>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</si>
  <si>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</si>
  <si>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</si>
  <si>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</si>
  <si>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</si>
  <si>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</si>
  <si>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</si>
  <si>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</si>
  <si>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</si>
  <si>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</si>
  <si>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</si>
  <si>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</si>
  <si>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</si>
  <si>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</si>
  <si>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</si>
  <si>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</si>
  <si>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</si>
  <si>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</si>
  <si>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</si>
  <si>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</si>
  <si>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</si>
  <si>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</si>
  <si>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</si>
  <si>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</si>
  <si>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</si>
  <si>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</si>
  <si>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</si>
  <si>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</si>
  <si>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</si>
  <si>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</si>
  <si>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</si>
  <si>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</si>
  <si>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</si>
  <si>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</si>
  <si>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</si>
  <si>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</si>
  <si>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</si>
  <si>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</si>
  <si>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</si>
  <si>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</si>
  <si>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</si>
  <si>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</si>
  <si>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</si>
  <si>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</si>
  <si>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</si>
  <si>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</si>
  <si>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</si>
  <si>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</si>
  <si>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</si>
  <si>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</si>
  <si>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</si>
  <si>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</si>
  <si>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</si>
  <si>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</si>
  <si>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</si>
  <si>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</si>
  <si>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</si>
  <si>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</si>
  <si>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</si>
  <si>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</si>
  <si>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</si>
  <si>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</si>
  <si>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</si>
  <si>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</si>
  <si>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</si>
  <si>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</si>
  <si>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</si>
  <si>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</si>
  <si>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</si>
  <si>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</si>
  <si>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</si>
  <si>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</si>
  <si>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</si>
  <si>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</si>
  <si>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</si>
  <si>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</si>
  <si>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</si>
  <si>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</si>
  <si>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</si>
  <si>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</si>
  <si>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</si>
  <si>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</si>
  <si>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</si>
  <si>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</si>
  <si>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</si>
  <si>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</si>
  <si>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</si>
  <si>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</si>
  <si>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</si>
  <si>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</si>
  <si>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</si>
  <si>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</si>
  <si>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</si>
  <si>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</si>
  <si>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</si>
  <si>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</si>
  <si>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</si>
  <si>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</si>
  <si>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</si>
  <si>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</si>
  <si>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</si>
  <si>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</si>
  <si>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</si>
  <si>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</si>
  <si>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</si>
  <si>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</si>
  <si>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</si>
  <si>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</si>
  <si>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</si>
  <si>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</si>
  <si>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</si>
  <si>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</si>
  <si>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</si>
  <si>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</si>
  <si>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</si>
  <si>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</si>
  <si>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</si>
  <si>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</si>
  <si>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</si>
  <si>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</si>
  <si>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</si>
  <si>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</si>
  <si>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</si>
  <si>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</si>
  <si>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</si>
  <si>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</si>
  <si>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</si>
  <si>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</si>
  <si>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</si>
  <si>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</si>
  <si>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</si>
  <si>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</si>
  <si>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</si>
  <si>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</si>
  <si>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</si>
  <si>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</si>
  <si>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</si>
  <si>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</si>
  <si>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</si>
  <si>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</si>
  <si>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</si>
  <si>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</si>
  <si>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</si>
  <si>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</si>
  <si>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</si>
  <si>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</si>
  <si>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</si>
  <si>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</si>
  <si>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</si>
  <si>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</si>
  <si>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</si>
  <si>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</si>
  <si>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</si>
  <si>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</si>
  <si>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</si>
  <si>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</si>
  <si>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</si>
  <si>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</si>
  <si>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</si>
  <si>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</si>
  <si>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</si>
  <si>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</si>
  <si>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</si>
  <si>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</si>
  <si>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</si>
  <si>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</si>
  <si>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</si>
  <si>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</si>
  <si>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</si>
  <si>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</si>
  <si>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</si>
  <si>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</si>
  <si>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</si>
  <si>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</si>
  <si>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</si>
  <si>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</si>
  <si>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</si>
  <si>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</si>
  <si>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</si>
  <si>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</si>
  <si>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</si>
  <si>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</si>
  <si>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</si>
  <si>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</si>
  <si>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</si>
  <si>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</si>
  <si>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</si>
  <si>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</si>
  <si>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</si>
  <si>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</si>
  <si>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</si>
  <si>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</si>
  <si>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</si>
  <si>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</si>
  <si>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</si>
  <si>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</si>
  <si>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</si>
  <si>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</si>
  <si>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</si>
  <si>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</si>
  <si>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</si>
  <si>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</si>
  <si>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</si>
  <si>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</si>
  <si>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</si>
  <si>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</si>
  <si>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</si>
  <si>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</si>
  <si>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</si>
  <si>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</si>
  <si>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</si>
  <si>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</si>
  <si>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</si>
  <si>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</si>
  <si>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</si>
  <si>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</si>
  <si>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</si>
  <si>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</si>
  <si>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</si>
  <si>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</si>
  <si>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</si>
  <si>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</si>
  <si>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</si>
  <si>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</si>
  <si>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</si>
  <si>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</si>
  <si>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</si>
  <si>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</si>
  <si>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</si>
  <si>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</si>
  <si>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</si>
  <si>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</si>
  <si>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</si>
  <si>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</si>
  <si>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</si>
  <si>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</si>
  <si>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</si>
  <si>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</si>
  <si>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</si>
  <si>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</si>
  <si>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</si>
  <si>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</si>
  <si>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</si>
  <si>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</si>
  <si>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</si>
  <si>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</si>
  <si>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</si>
  <si>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</si>
  <si>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</si>
  <si>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</si>
  <si>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</si>
  <si>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</si>
  <si>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</si>
  <si>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</si>
  <si>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</si>
  <si>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</si>
  <si>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</si>
  <si>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</si>
  <si>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</si>
  <si>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</si>
  <si>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</si>
  <si>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</si>
  <si>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</si>
  <si>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</si>
  <si>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</si>
  <si>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</si>
  <si>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</si>
  <si>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</si>
  <si>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</si>
  <si>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</si>
  <si>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</si>
  <si>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</si>
  <si>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</si>
  <si>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</si>
  <si>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</si>
  <si>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</si>
  <si>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</si>
  <si>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</si>
  <si>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</si>
  <si>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</si>
  <si>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</si>
  <si>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</si>
  <si>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</si>
  <si>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</si>
  <si>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</si>
  <si>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</si>
  <si>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</si>
  <si>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</si>
  <si>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</si>
  <si>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</si>
  <si>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</si>
  <si>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</si>
  <si>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</si>
  <si>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</si>
  <si>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</si>
  <si>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</si>
  <si>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</si>
  <si>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</si>
  <si>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</si>
  <si>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</si>
  <si>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</si>
  <si>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</si>
  <si>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</si>
  <si>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</si>
  <si>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</si>
  <si>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</si>
  <si>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</si>
  <si>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</si>
  <si>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</si>
  <si>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</si>
  <si>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</si>
  <si>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</si>
  <si>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</si>
  <si>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</si>
  <si>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</si>
  <si>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</si>
  <si>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</si>
  <si>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</si>
  <si>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</si>
  <si>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</si>
  <si>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</si>
  <si>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</si>
  <si>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</si>
  <si>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</si>
  <si>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</si>
  <si>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</si>
  <si>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</si>
  <si>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</si>
  <si>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</si>
  <si>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</si>
  <si>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</si>
  <si>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</si>
  <si>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</si>
  <si>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</si>
  <si>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</si>
  <si>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</si>
  <si>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</si>
  <si>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</si>
  <si>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</si>
  <si>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</si>
  <si>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</si>
  <si>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</si>
  <si>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</si>
  <si>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</si>
  <si>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</si>
  <si>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</si>
  <si>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</si>
  <si>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</si>
  <si>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</si>
  <si>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</si>
  <si>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</si>
  <si>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</si>
  <si>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</si>
  <si>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</si>
  <si>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</si>
  <si>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</si>
  <si>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</si>
  <si>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</si>
  <si>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</si>
  <si>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</si>
  <si>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</si>
  <si>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</si>
  <si>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</si>
  <si>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</si>
  <si>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</si>
  <si>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</si>
  <si>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</si>
  <si>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</si>
  <si>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</si>
  <si>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</si>
  <si>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</si>
  <si>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</si>
  <si>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</si>
  <si>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</si>
  <si>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</si>
  <si>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</si>
  <si>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</si>
  <si>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</si>
  <si>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</si>
  <si>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</si>
  <si>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</si>
  <si>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</si>
  <si>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</si>
  <si>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</si>
  <si>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</si>
  <si>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</si>
  <si>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</si>
  <si>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</si>
  <si>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</si>
  <si>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</si>
  <si>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</si>
  <si>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</si>
  <si>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</si>
  <si>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2021-20-10000672_900504806</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</si>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</sst>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459</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459</v>
      </c>
      <c r="J20" s="149" t="s">
        <v>461</v>
      </c>
      <c r="K20" s="150">
        <v>13662936924</v>
      </c>
      <c r="L20" s="151"/>
      <c r="M20" s="151">
        <v>44561</v>
      </c>
      <c r="N20" s="134">
        <f>+(M20-L20)/30</f>
        <v>1485.3666666666666</v>
      </c>
      <c r="O20" s="137"/>
      <c r="U20" s="133"/>
      <c r="V20" s="105">
        <f ca="1">NOW()</f>
        <v>44194.548959490741</v>
      </c>
      <c r="W20" s="105">
        <f ca="1">NOW()</f>
        <v>44194.548959490741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2689</v>
      </c>
      <c r="E48" s="144">
        <v>43133</v>
      </c>
      <c r="F48" s="144">
        <v>43439</v>
      </c>
      <c r="G48" s="158">
        <f>IF(AND(E48&lt;&gt;"",F48&lt;&gt;""),((F48-E48)/30),"")</f>
        <v>10.199999999999999</v>
      </c>
      <c r="H48" s="114" t="s">
        <v>2699</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2677</v>
      </c>
      <c r="C49" s="112" t="s">
        <v>31</v>
      </c>
      <c r="D49" s="110" t="s">
        <v>2690</v>
      </c>
      <c r="E49" s="144">
        <v>42024</v>
      </c>
      <c r="F49" s="144">
        <v>42328</v>
      </c>
      <c r="G49" s="158">
        <f t="shared" ref="G49:G50" si="2">IF(AND(E49&lt;&gt;"",F49&lt;&gt;""),((F49-E49)/30),"")</f>
        <v>10.133333333333333</v>
      </c>
      <c r="H49" s="114" t="s">
        <v>2699</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2677</v>
      </c>
      <c r="C50" s="112" t="s">
        <v>31</v>
      </c>
      <c r="D50" s="110" t="s">
        <v>2691</v>
      </c>
      <c r="E50" s="144">
        <v>43485</v>
      </c>
      <c r="F50" s="144">
        <v>43789</v>
      </c>
      <c r="G50" s="158">
        <f t="shared" si="2"/>
        <v>10.133333333333333</v>
      </c>
      <c r="H50" s="119" t="s">
        <v>2700</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2678</v>
      </c>
      <c r="C51" s="112" t="s">
        <v>31</v>
      </c>
      <c r="D51" s="110" t="s">
        <v>2692</v>
      </c>
      <c r="E51" s="144">
        <v>42032</v>
      </c>
      <c r="F51" s="144">
        <v>42428</v>
      </c>
      <c r="G51" s="158">
        <f t="shared" ref="G51:G107" si="3">IF(AND(E51&lt;&gt;"",F51&lt;&gt;""),((F51-E51)/30),"")</f>
        <v>13.2</v>
      </c>
      <c r="H51" s="114" t="s">
        <v>2701</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2679</v>
      </c>
      <c r="C52" s="112" t="s">
        <v>32</v>
      </c>
      <c r="D52" s="110"/>
      <c r="E52" s="144">
        <v>43141</v>
      </c>
      <c r="F52" s="144">
        <v>43424</v>
      </c>
      <c r="G52" s="158">
        <f t="shared" si="3"/>
        <v>9.4333333333333336</v>
      </c>
      <c r="H52" s="119" t="s">
        <v>2702</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2680</v>
      </c>
      <c r="C53" s="112" t="s">
        <v>31</v>
      </c>
      <c r="D53" s="110" t="s">
        <v>2693</v>
      </c>
      <c r="E53" s="144">
        <v>41654</v>
      </c>
      <c r="F53" s="144">
        <v>41998</v>
      </c>
      <c r="G53" s="158">
        <f t="shared" si="3"/>
        <v>11.466666666666667</v>
      </c>
      <c r="H53" s="119" t="s">
        <v>2703</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2681</v>
      </c>
      <c r="C54" s="112" t="s">
        <v>31</v>
      </c>
      <c r="D54" s="110" t="s">
        <v>2694</v>
      </c>
      <c r="E54" s="144">
        <v>43125</v>
      </c>
      <c r="F54" s="144">
        <v>43459</v>
      </c>
      <c r="G54" s="158">
        <f t="shared" si="3"/>
        <v>11.133333333333333</v>
      </c>
      <c r="H54" s="114" t="s">
        <v>2704</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2681</v>
      </c>
      <c r="C55" s="112" t="s">
        <v>31</v>
      </c>
      <c r="D55" s="110" t="s">
        <v>2695</v>
      </c>
      <c r="E55" s="144">
        <v>42377</v>
      </c>
      <c r="F55" s="144">
        <v>42711</v>
      </c>
      <c r="G55" s="158">
        <f t="shared" si="3"/>
        <v>11.133333333333333</v>
      </c>
      <c r="H55" s="114" t="s">
        <v>2705</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2682</v>
      </c>
      <c r="C56" s="112" t="s">
        <v>31</v>
      </c>
      <c r="D56" s="110"/>
      <c r="E56" s="144">
        <v>42822</v>
      </c>
      <c r="F56" s="144">
        <v>43067</v>
      </c>
      <c r="G56" s="158">
        <f t="shared" si="3"/>
        <v>8.1666666666666661</v>
      </c>
      <c r="H56" s="114" t="s">
        <v>2706</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2683</v>
      </c>
      <c r="C57" s="65" t="s">
        <v>31</v>
      </c>
      <c r="D57" s="63" t="s">
        <v>2723</v>
      </c>
      <c r="E57" s="144">
        <v>43705</v>
      </c>
      <c r="F57" s="144">
        <v>43814</v>
      </c>
      <c r="G57" s="158">
        <f t="shared" si="3"/>
        <v>3.6333333333333333</v>
      </c>
      <c r="H57" s="64" t="s">
        <v>2707</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2684</v>
      </c>
      <c r="C58" s="65" t="s">
        <v>31</v>
      </c>
      <c r="D58" s="63" t="s">
        <v>2696</v>
      </c>
      <c r="E58" s="144">
        <v>40993</v>
      </c>
      <c r="F58" s="144">
        <v>41271</v>
      </c>
      <c r="G58" s="158">
        <f t="shared" si="3"/>
        <v>9.2666666666666675</v>
      </c>
      <c r="H58" s="64" t="s">
        <v>2708</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2685</v>
      </c>
      <c r="C59" s="65" t="s">
        <v>31</v>
      </c>
      <c r="D59" s="63" t="s">
        <v>2697</v>
      </c>
      <c r="E59" s="144">
        <v>42745</v>
      </c>
      <c r="F59" s="144">
        <v>43079</v>
      </c>
      <c r="G59" s="158">
        <f t="shared" si="3"/>
        <v>11.133333333333333</v>
      </c>
      <c r="H59" s="64" t="s">
        <v>2709</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2686</v>
      </c>
      <c r="C60" s="65" t="s">
        <v>31</v>
      </c>
      <c r="D60" s="63" t="s">
        <v>2698</v>
      </c>
      <c r="E60" s="144">
        <v>43159</v>
      </c>
      <c r="F60" s="144">
        <v>43401</v>
      </c>
      <c r="G60" s="158">
        <f t="shared" si="3"/>
        <v>8.0666666666666664</v>
      </c>
      <c r="H60" s="64" t="s">
        <v>2710</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2687</v>
      </c>
      <c r="C61" s="65" t="s">
        <v>31</v>
      </c>
      <c r="D61" s="63"/>
      <c r="E61" s="144">
        <v>41318</v>
      </c>
      <c r="F61" s="144">
        <v>41628</v>
      </c>
      <c r="G61" s="158">
        <f t="shared" si="3"/>
        <v>10.333333333333334</v>
      </c>
      <c r="H61" s="64" t="s">
        <v>2711</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2688</v>
      </c>
      <c r="C62" s="65" t="s">
        <v>31</v>
      </c>
      <c r="D62" s="63"/>
      <c r="E62" s="144">
        <v>41680</v>
      </c>
      <c r="F62" s="144">
        <v>41900</v>
      </c>
      <c r="G62" s="158">
        <f t="shared" si="3"/>
        <v>7.333333333333333</v>
      </c>
      <c r="H62" s="64" t="s">
        <v>2712</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2685</v>
      </c>
      <c r="C63" s="65" t="s">
        <v>31</v>
      </c>
      <c r="D63" s="63" t="s">
        <v>2725</v>
      </c>
      <c r="E63" s="144">
        <v>41004</v>
      </c>
      <c r="F63" s="144">
        <v>41189</v>
      </c>
      <c r="G63" s="158">
        <f t="shared" si="3"/>
        <v>6.166666666666667</v>
      </c>
      <c r="H63" s="64" t="s">
        <v>2726</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64" t="s">
        <v>2687</v>
      </c>
      <c r="C64" s="65" t="s">
        <v>31</v>
      </c>
      <c r="D64" s="63"/>
      <c r="E64" s="144">
        <v>41702</v>
      </c>
      <c r="F64" s="144">
        <v>41892</v>
      </c>
      <c r="G64" s="158">
        <f t="shared" si="3"/>
        <v>6.333333333333333</v>
      </c>
      <c r="H64" s="64" t="s">
        <v>2727</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2713</v>
      </c>
      <c r="E114" s="144">
        <v>44058</v>
      </c>
      <c r="F114" s="144">
        <v>44196</v>
      </c>
      <c r="G114" s="158">
        <f>IF(AND(E114&lt;&gt;"",F114&lt;&gt;""),((F114-E114)/30),"")</f>
        <v>4.5999999999999996</v>
      </c>
      <c r="H114" s="122" t="s">
        <v>2714</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2715</v>
      </c>
      <c r="E115" s="144">
        <v>44046</v>
      </c>
      <c r="F115" s="144">
        <v>44196</v>
      </c>
      <c r="G115" s="158">
        <f t="shared" ref="G115:G116" si="4">IF(AND(E115&lt;&gt;"",F115&lt;&gt;""),((F115-E115)/30),"")</f>
        <v>5</v>
      </c>
      <c r="H115" s="64" t="s">
        <v>2716</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2717</v>
      </c>
      <c r="E167" s="8"/>
      <c r="F167" s="5"/>
      <c r="G167" s="107" t="s">
        <v>2717</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683146846.20000005</v>
      </c>
      <c r="F185" s="92"/>
      <c r="G185" s="93"/>
      <c r="H185" s="88"/>
      <c r="I185" s="90" t="s">
        <v>2627</v>
      </c>
      <c r="J185" s="164">
        <f>+SUM(M179:M183)</f>
        <v>0.03</v>
      </c>
      <c r="K185" s="200" t="s">
        <v>2628</v>
      </c>
      <c r="L185" s="200"/>
      <c r="M185" s="94">
        <f>+J185*(SUM(K20:K35))</f>
        <v>409888107.71999997</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2718</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2719</v>
      </c>
      <c r="J211" s="27" t="s">
        <v>2622</v>
      </c>
      <c r="K211" s="147" t="s">
        <v>2721</v>
      </c>
      <c r="L211" s="21"/>
      <c r="M211" s="21"/>
      <c r="N211" s="21"/>
      <c r="O211" s="8"/>
    </row>
    <row r="212" spans="1:15" x14ac:dyDescent="0.25">
      <c r="A212" s="9"/>
      <c r="B212" s="27" t="s">
        <v>2619</v>
      </c>
      <c r="C212" s="146" t="s">
        <v>2718</v>
      </c>
      <c r="D212" s="21"/>
      <c r="G212" s="27" t="s">
        <v>2621</v>
      </c>
      <c r="H212" s="147" t="s">
        <v>2720</v>
      </c>
      <c r="J212" s="27" t="s">
        <v>2623</v>
      </c>
      <c r="K212" s="146"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purl.org/dc/terms/"/>
    <ds:schemaRef ds:uri="http://purl.org/dc/elements/1.1/"/>
    <ds:schemaRef ds:uri="http://purl.org/dc/dcmitype/"/>
    <ds:schemaRef ds:uri="http://schemas.microsoft.com/office/infopath/2007/PartnerControl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2020-12-29T18:10:50Z</cp:lastPrinted>
  <dcterms:created xsi:type="dcterms:W3CDTF">2020-10-14T21:57:42Z</dcterms:created>
  <dcterms:modified xsi:type="dcterms:W3CDTF">2020-12-29T18:12:36Z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