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Pictures\formato orig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<sst xmlns="http://schemas.openxmlformats.org/spreadsheetml/2006/main" count="3179" uniqueCount="2730">
  <si>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</si>
  <si>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</si>
  <si>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</si>
  <si>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</si>
  <si>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</si>
  <si>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</si>
  <si>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</si>
  <si>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</si>
  <si>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</si>
  <si>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</si>
  <si>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</si>
  <si>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</si>
  <si>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</si>
  <si>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</si>
  <si>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</si>
  <si>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</si>
  <si>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</si>
  <si>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</si>
  <si>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</si>
  <si>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</si>
  <si>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</si>
  <si>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</si>
  <si>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</si>
  <si>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</si>
  <si>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</si>
  <si>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</si>
  <si>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</si>
  <si>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</si>
  <si>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</si>
  <si>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</si>
  <si>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</si>
  <si>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</si>
  <si>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</si>
  <si>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</si>
  <si>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</si>
  <si>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</si>
  <si>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</si>
  <si>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</si>
  <si>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</si>
  <si>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</si>
  <si>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</si>
  <si>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</si>
  <si>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</si>
  <si>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</si>
  <si>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</si>
  <si>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</si>
  <si>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</si>
  <si>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</si>
  <si>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</si>
  <si>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</si>
  <si>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</si>
  <si>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</si>
  <si>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</si>
  <si>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</si>
  <si>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</si>
  <si>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</si>
  <si>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</si>
  <si>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</si>
  <si>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</si>
  <si>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</si>
  <si>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</si>
  <si>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</si>
  <si>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</si>
  <si>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</si>
  <si>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</si>
  <si>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</si>
  <si>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</si>
  <si>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</si>
  <si>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</si>
  <si>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</si>
  <si>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</si>
  <si>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</si>
  <si>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</si>
  <si>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</si>
  <si>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</si>
  <si>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</si>
  <si>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</si>
  <si>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</si>
  <si>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</si>
  <si>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</si>
  <si>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</si>
  <si>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</si>
  <si>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</si>
  <si>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</si>
  <si>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</si>
  <si>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</si>
  <si>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</si>
  <si>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</si>
  <si>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</si>
  <si>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</si>
  <si>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</si>
  <si>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</si>
  <si>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</si>
  <si>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</si>
  <si>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</si>
  <si>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</si>
  <si>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</si>
  <si>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</si>
  <si>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</si>
  <si>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</si>
  <si>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</si>
  <si>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</si>
  <si>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</si>
  <si>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</si>
  <si>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</si>
  <si>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</si>
  <si>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</si>
  <si>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</si>
  <si>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</si>
  <si>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</si>
  <si>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</si>
  <si>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</si>
  <si>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</si>
  <si>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</si>
  <si>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</si>
  <si>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</si>
  <si>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</si>
  <si>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</si>
  <si>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</si>
  <si>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</si>
  <si>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</si>
  <si>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</si>
  <si>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</si>
  <si>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</si>
  <si>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</si>
  <si>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</si>
  <si>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</si>
  <si>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</si>
  <si>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</si>
  <si>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</si>
  <si>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</si>
  <si>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</si>
  <si>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</si>
  <si>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</si>
  <si>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</si>
  <si>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</si>
  <si>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</si>
  <si>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</si>
  <si>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</si>
  <si>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</si>
  <si>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</si>
  <si>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</si>
  <si>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</si>
  <si>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</si>
  <si>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</si>
  <si>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</si>
  <si>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</si>
  <si>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</si>
  <si>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</si>
  <si>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</si>
  <si>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</si>
  <si>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</si>
  <si>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</si>
  <si>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</si>
  <si>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</si>
  <si>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</si>
  <si>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</si>
  <si>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</si>
  <si>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</si>
  <si>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</si>
  <si>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</si>
  <si>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</si>
  <si>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</si>
  <si>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</si>
  <si>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</si>
  <si>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</si>
  <si>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</si>
  <si>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</si>
  <si>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</si>
  <si>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</si>
  <si>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</si>
  <si>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</si>
  <si>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</si>
  <si>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</si>
  <si>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</si>
  <si>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</si>
  <si>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</si>
  <si>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</si>
  <si>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</si>
  <si>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</si>
  <si>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</si>
  <si>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</si>
  <si>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</si>
  <si>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</si>
  <si>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</si>
  <si>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</si>
  <si>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</si>
  <si>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</si>
  <si>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</si>
  <si>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</si>
  <si>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</si>
  <si>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</si>
  <si>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</si>
  <si>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</si>
  <si>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</si>
  <si>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</si>
  <si>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</si>
  <si>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</si>
  <si>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</si>
  <si>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</si>
  <si>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</si>
  <si>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</si>
  <si>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</si>
  <si>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</si>
  <si>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</si>
  <si>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</si>
  <si>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</si>
  <si>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</si>
  <si>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</si>
  <si>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</si>
  <si>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</si>
  <si>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</si>
  <si>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</si>
  <si>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</si>
  <si>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</si>
  <si>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</si>
  <si>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</si>
  <si>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</si>
  <si>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</si>
  <si>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</si>
  <si>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</si>
  <si>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</si>
  <si>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</si>
  <si>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</si>
  <si>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</si>
  <si>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</si>
  <si>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</si>
  <si>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</si>
  <si>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</si>
  <si>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</si>
  <si>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</si>
  <si>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</si>
  <si>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</si>
  <si>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</si>
  <si>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</si>
  <si>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</si>
  <si>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</si>
  <si>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</si>
  <si>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</si>
  <si>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</si>
  <si>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</si>
  <si>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</si>
  <si>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</si>
  <si>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</si>
  <si>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</si>
  <si>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</si>
  <si>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</si>
  <si>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</si>
  <si>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</si>
  <si>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</si>
  <si>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</si>
  <si>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</si>
  <si>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</si>
  <si>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</si>
  <si>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</si>
  <si>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</si>
  <si>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</si>
  <si>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</si>
  <si>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</si>
  <si>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</si>
  <si>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</si>
  <si>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</si>
  <si>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</si>
  <si>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</si>
  <si>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</si>
  <si>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</si>
  <si>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</si>
  <si>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</si>
  <si>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</si>
  <si>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</si>
  <si>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</si>
  <si>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</si>
  <si>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</si>
  <si>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</si>
  <si>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</si>
  <si>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</si>
  <si>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</si>
  <si>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</si>
  <si>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</si>
  <si>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</si>
  <si>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</si>
  <si>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</si>
  <si>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</si>
  <si>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</si>
  <si>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</si>
  <si>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</si>
  <si>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</si>
  <si>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</si>
  <si>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</si>
  <si>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</si>
  <si>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</si>
  <si>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</si>
  <si>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</si>
  <si>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</si>
  <si>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</si>
  <si>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</si>
  <si>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</si>
  <si>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</si>
  <si>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</si>
  <si>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</si>
  <si>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</si>
  <si>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</si>
  <si>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</si>
  <si>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</si>
  <si>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</si>
  <si>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</si>
  <si>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</si>
  <si>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</si>
  <si>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</si>
  <si>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</si>
  <si>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</si>
  <si>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</si>
  <si>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</si>
  <si>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</si>
  <si>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</si>
  <si>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</si>
  <si>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</si>
  <si>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</si>
  <si>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</si>
  <si>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</si>
  <si>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</si>
  <si>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</si>
  <si>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</si>
  <si>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</si>
  <si>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</si>
  <si>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</si>
  <si>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</si>
  <si>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</si>
  <si>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</si>
  <si>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</si>
  <si>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</si>
  <si>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</si>
  <si>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</si>
  <si>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</si>
  <si>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</si>
  <si>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</si>
  <si>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</si>
  <si>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</si>
  <si>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</si>
  <si>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</si>
  <si>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</si>
  <si>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</si>
  <si>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</si>
  <si>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</si>
  <si>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</si>
  <si>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</si>
  <si>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</si>
  <si>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</si>
  <si>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</si>
  <si>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</si>
  <si>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</si>
  <si>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</si>
  <si>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</si>
  <si>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</si>
  <si>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</si>
  <si>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</si>
  <si>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</si>
  <si>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</si>
  <si>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</si>
  <si>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</si>
  <si>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</si>
  <si>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</si>
  <si>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</si>
  <si>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</si>
  <si>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</si>
  <si>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</si>
  <si>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</si>
  <si>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</si>
  <si>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</si>
  <si>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</si>
  <si>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</si>
  <si>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</si>
  <si>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</si>
  <si>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</si>
  <si>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</si>
  <si>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</si>
  <si>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</si>
  <si>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</si>
  <si>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</si>
  <si>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</si>
  <si>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</si>
  <si>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</si>
  <si>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</si>
  <si>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</si>
  <si>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</si>
  <si>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</si>
  <si>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</si>
  <si>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</si>
  <si>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</si>
  <si>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</si>
  <si>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</si>
  <si>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</si>
  <si>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</si>
  <si>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</si>
  <si>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</si>
  <si>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</si>
  <si>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</si>
  <si>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</si>
  <si>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</si>
  <si>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</si>
  <si>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</si>
  <si>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</si>
  <si>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</si>
  <si>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</si>
  <si>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</si>
  <si>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</si>
  <si>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</si>
  <si>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</si>
  <si>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</si>
  <si>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</si>
  <si>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</si>
  <si>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</si>
  <si>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</si>
  <si>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</si>
  <si>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</si>
  <si>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</si>
  <si>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</si>
  <si>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</si>
  <si>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</si>
  <si>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</si>
  <si>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</si>
  <si>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</si>
  <si>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</si>
  <si>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</si>
  <si>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</si>
  <si>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</si>
  <si>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</si>
  <si>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</si>
  <si>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</si>
  <si>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</si>
  <si>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</si>
  <si>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</si>
  <si>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</si>
  <si>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</si>
  <si>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</si>
  <si>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</si>
  <si>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</si>
  <si>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</si>
  <si>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</si>
  <si>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</si>
  <si>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</si>
  <si>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</si>
  <si>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</si>
  <si>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</si>
  <si>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</si>
  <si>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</si>
  <si>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</si>
  <si>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</si>
  <si>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</si>
  <si>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</si>
  <si>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</si>
  <si>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</si>
  <si>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</si>
  <si>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</si>
  <si>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</si>
  <si>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</si>
  <si>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</si>
  <si>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</si>
  <si>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</si>
  <si>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</si>
  <si>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</si>
  <si>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</si>
  <si>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</si>
  <si>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</si>
  <si>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</si>
  <si>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</si>
  <si>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</si>
  <si>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</si>
  <si>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</si>
  <si>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</si>
  <si>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</si>
  <si>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</si>
  <si>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</si>
  <si>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</si>
  <si>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</si>
  <si>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</si>
  <si>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</si>
  <si>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</si>
  <si>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</si>
  <si>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</si>
  <si>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</si>
  <si>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</si>
  <si>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</si>
  <si>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</si>
  <si>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</si>
  <si>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</si>
  <si>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</si>
  <si>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</si>
  <si>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</si>
  <si>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</si>
  <si>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</si>
  <si>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</si>
  <si>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</si>
  <si>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</si>
  <si>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</si>
  <si>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</si>
  <si>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</si>
  <si>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</si>
  <si>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</si>
  <si>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</si>
  <si>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</si>
  <si>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</si>
  <si>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</si>
  <si>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</si>
  <si>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</si>
  <si>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</si>
  <si>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</si>
  <si>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</si>
  <si>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</si>
  <si>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</si>
  <si>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</si>
  <si>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</si>
  <si>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</si>
  <si>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</si>
  <si>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</si>
  <si>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</si>
  <si>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</si>
  <si>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</si>
  <si>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</si>
  <si>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</si>
  <si>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</si>
  <si>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</si>
  <si>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</si>
  <si>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</si>
  <si>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</si>
  <si>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</si>
  <si>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</si>
  <si>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</si>
  <si>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</si>
  <si>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</si>
  <si>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</si>
  <si>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</si>
  <si>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</si>
  <si>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</si>
  <si>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</si>
  <si>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</si>
  <si>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</si>
  <si>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</si>
  <si>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</si>
  <si>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</si>
  <si>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</si>
  <si>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</si>
  <si>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</si>
  <si>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</si>
  <si>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</si>
  <si>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</si>
  <si>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</si>
  <si>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</si>
  <si>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</si>
  <si>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</si>
  <si>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</si>
  <si>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</si>
  <si>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</si>
  <si>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</si>
  <si>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</si>
  <si>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</si>
  <si>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</si>
  <si>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</si>
  <si>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</si>
  <si>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</si>
  <si>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</si>
  <si>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</si>
  <si>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</si>
  <si>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</si>
  <si>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</si>
  <si>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</si>
  <si>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</si>
  <si>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</si>
  <si>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</si>
  <si>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</si>
  <si>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</si>
  <si>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</si>
  <si>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</si>
  <si>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</si>
  <si>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</si>
  <si>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</si>
  <si>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</si>
  <si>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</si>
  <si>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</si>
  <si>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</si>
  <si>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</si>
  <si>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</si>
  <si>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</si>
  <si>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</si>
  <si>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</si>
  <si>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</si>
  <si>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</si>
  <si>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</si>
  <si>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</si>
  <si>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</si>
  <si>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</si>
  <si>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</si>
  <si>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</si>
  <si>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</si>
  <si>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</si>
  <si>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</si>
  <si>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</si>
  <si>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</si>
  <si>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</si>
  <si>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</si>
  <si>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</si>
  <si>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</si>
  <si>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</si>
  <si>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</si>
  <si>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</si>
  <si>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</si>
  <si>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</si>
  <si>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</si>
  <si>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</si>
  <si>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</si>
  <si>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</si>
  <si>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</si>
  <si>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</si>
  <si>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</si>
  <si>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</si>
  <si>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</si>
  <si>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</si>
  <si>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</si>
  <si>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</si>
  <si>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</si>
  <si>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</si>
  <si>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</si>
  <si>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</si>
  <si>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</si>
  <si>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</si>
  <si>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</si>
  <si>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</si>
  <si>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</si>
  <si>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</si>
  <si>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</si>
  <si>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</si>
  <si>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</si>
  <si>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</si>
  <si>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</si>
  <si>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</si>
  <si>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</si>
  <si>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</si>
  <si>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</si>
  <si>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</si>
  <si>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</si>
  <si>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</si>
  <si>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</si>
  <si>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</si>
  <si>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</si>
  <si>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</si>
  <si>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</si>
  <si>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</si>
  <si>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</si>
  <si>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</si>
  <si>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</si>
  <si>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</si>
  <si>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</si>
  <si>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</si>
  <si>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</si>
  <si>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</si>
  <si>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</si>
  <si>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</si>
  <si>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</si>
  <si>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</si>
  <si>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</si>
  <si>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</si>
  <si>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</si>
  <si>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</si>
  <si>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</si>
  <si>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</si>
  <si>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</si>
  <si>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</si>
  <si>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</si>
  <si>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</si>
  <si>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</si>
  <si>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</si>
  <si>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</si>
  <si>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</si>
  <si>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</si>
  <si>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</si>
  <si>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</si>
  <si>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</si>
  <si>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</si>
  <si>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</si>
  <si>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</si>
  <si>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</si>
  <si>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</si>
  <si>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</si>
  <si>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</si>
  <si>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</si>
  <si>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</si>
  <si>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</si>
  <si>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</si>
  <si>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</si>
  <si>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</si>
  <si>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</si>
  <si>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</si>
  <si>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</si>
  <si>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</si>
  <si>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</si>
  <si>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</si>
  <si>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</si>
  <si>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</si>
  <si>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</si>
  <si>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</si>
  <si>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</si>
  <si>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</si>
  <si>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</si>
  <si>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</si>
  <si>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</si>
  <si>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</si>
  <si>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</si>
  <si>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</si>
  <si>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</si>
  <si>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</si>
  <si>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</si>
  <si>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</si>
  <si>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</si>
  <si>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</si>
  <si>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</si>
  <si>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</si>
  <si>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</si>
  <si>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</si>
  <si>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</si>
  <si>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</si>
  <si>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</si>
  <si>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</si>
  <si>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</si>
  <si>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</si>
  <si>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</si>
  <si>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</si>
  <si>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</si>
  <si>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</si>
  <si>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</si>
  <si>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</si>
  <si>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</si>
  <si>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</si>
  <si>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</si>
  <si>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</si>
  <si>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</si>
  <si>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</si>
  <si>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</si>
  <si>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</si>
  <si>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</si>
  <si>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</si>
  <si>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</si>
  <si>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</si>
  <si>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</si>
  <si>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</si>
  <si>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</si>
  <si>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</si>
  <si>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</si>
  <si>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</si>
  <si>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</si>
  <si>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</si>
  <si>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</si>
  <si>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</si>
  <si>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</si>
  <si>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</si>
  <si>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</si>
  <si>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</si>
  <si>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</si>
  <si>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</si>
  <si>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</si>
  <si>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</si>
  <si>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</si>
  <si>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</si>
  <si>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</si>
  <si>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</si>
  <si>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</si>
  <si>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</si>
  <si>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</si>
  <si>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</si>
  <si>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</si>
  <si>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</si>
  <si>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</si>
  <si>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</si>
  <si>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</si>
  <si>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</si>
  <si>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</si>
  <si>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</si>
  <si>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</si>
  <si>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</si>
  <si>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</si>
  <si>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</si>
  <si>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</si>
  <si>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</si>
  <si>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</si>
  <si>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</si>
  <si>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</si>
  <si>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</si>
  <si>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</si>
  <si>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</si>
  <si>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</si>
  <si>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</si>
  <si>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</si>
  <si>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</si>
  <si>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</si>
  <si>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</si>
  <si>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</si>
  <si>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</si>
  <si>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</si>
  <si>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</si>
  <si>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</si>
  <si>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</si>
  <si>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</si>
  <si>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</si>
  <si>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</si>
  <si>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</si>
  <si>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</si>
  <si>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</si>
  <si>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</si>
  <si>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</si>
  <si>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</si>
  <si>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</si>
  <si>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</si>
  <si>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</si>
  <si>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</si>
  <si>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</si>
  <si>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</si>
  <si>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</si>
  <si>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</si>
  <si>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</si>
  <si>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</si>
  <si>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</si>
  <si>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</si>
  <si>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</si>
  <si>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</si>
  <si>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</si>
  <si>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</si>
  <si>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</si>
  <si>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</si>
  <si>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</si>
  <si>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</si>
  <si>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</si>
  <si>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</si>
  <si>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</si>
  <si>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</si>
  <si>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</si>
  <si>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</si>
  <si>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</si>
  <si>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</si>
  <si>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</si>
  <si>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</si>
  <si>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</si>
  <si>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</si>
  <si>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</si>
  <si>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</si>
  <si>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</si>
  <si>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</si>
  <si>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</si>
  <si>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</si>
  <si>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</si>
  <si>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</si>
  <si>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</si>
  <si>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</si>
  <si>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</si>
  <si>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</si>
  <si>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</si>
  <si>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</si>
  <si>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</si>
  <si>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</si>
  <si>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</si>
  <si>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</si>
  <si>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</si>
  <si>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</si>
  <si>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</si>
  <si>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</si>
  <si>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</si>
  <si>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</si>
  <si>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</si>
  <si>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</si>
  <si>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</si>
  <si>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</si>
  <si>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</si>
  <si>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</si>
  <si>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</si>
  <si>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</si>
  <si>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</si>
  <si>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</si>
  <si>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</si>
  <si>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</si>
  <si>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</si>
  <si>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</si>
  <si>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</si>
  <si>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</si>
  <si>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</si>
  <si>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</si>
  <si>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</si>
  <si>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</si>
  <si>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</si>
  <si>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</si>
  <si>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</si>
  <si>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</si>
  <si>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</si>
  <si>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</si>
  <si>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</si>
  <si>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</si>
  <si>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</si>
  <si>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</si>
  <si>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</si>
  <si>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</si>
  <si>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</si>
  <si>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</si>
  <si>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</si>
  <si>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</si>
  <si>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</si>
  <si>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</si>
  <si>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</si>
  <si>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</si>
  <si>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</si>
  <si>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</si>
  <si>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</si>
  <si>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</si>
  <si>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</si>
  <si>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</si>
  <si>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</si>
  <si>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</si>
  <si>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</si>
  <si>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</si>
  <si>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</si>
  <si>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</si>
  <si>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</si>
  <si>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</si>
  <si>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</si>
  <si>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</si>
  <si>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</si>
  <si>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</si>
  <si>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</si>
  <si>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</si>
  <si>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</si>
  <si>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</si>
  <si>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</si>
  <si>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</si>
  <si>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</si>
  <si>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</si>
  <si>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</si>
  <si>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</si>
  <si>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</si>
  <si>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</si>
  <si>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</si>
  <si>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</si>
  <si>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</si>
  <si>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</si>
  <si>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</si>
  <si>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</si>
  <si>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</si>
  <si>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</si>
  <si>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</si>
  <si>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</si>
  <si>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</si>
  <si>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</si>
  <si>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</si>
  <si>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</si>
  <si>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</si>
  <si>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</si>
  <si>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</si>
  <si>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</si>
  <si>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</si>
  <si>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</si>
  <si>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</si>
  <si>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</si>
  <si>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</si>
  <si>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</si>
  <si>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</si>
  <si>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</si>
  <si>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</si>
  <si>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</si>
  <si>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</si>
  <si>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</si>
  <si>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</si>
  <si>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</si>
  <si>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</si>
  <si>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</si>
  <si>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</si>
  <si>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</si>
  <si>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</si>
  <si>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</si>
  <si>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</si>
  <si>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</si>
  <si>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</si>
  <si>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</si>
  <si>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</si>
  <si>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</si>
  <si>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</si>
  <si>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</si>
  <si>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</si>
  <si>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</si>
  <si>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</si>
  <si>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</si>
  <si>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</si>
  <si>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</si>
  <si>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</si>
  <si>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</si>
  <si>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</si>
  <si>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</si>
  <si>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</si>
  <si>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</si>
  <si>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</si>
  <si>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</si>
  <si>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</si>
  <si>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</si>
  <si>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</si>
  <si>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</si>
  <si>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</si>
  <si>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</si>
  <si>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</si>
  <si>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</si>
  <si>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</si>
  <si>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</si>
  <si>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</si>
  <si>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</si>
  <si>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</si>
  <si>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</si>
  <si>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</si>
  <si>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</si>
  <si>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</si>
  <si>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</si>
  <si>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</si>
  <si>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</si>
  <si>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</si>
  <si>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</si>
  <si>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</si>
  <si>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</si>
  <si>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</si>
  <si>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</si>
  <si>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</si>
  <si>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</si>
  <si>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</si>
  <si>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</si>
  <si>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</si>
  <si>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</si>
  <si>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</si>
  <si>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</si>
  <si>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</si>
  <si>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</si>
  <si>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</si>
  <si>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</si>
  <si>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</si>
  <si>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</si>
  <si>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</si>
  <si>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</si>
  <si>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</si>
  <si>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</si>
  <si>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</si>
  <si>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</si>
  <si>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</si>
  <si>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</si>
  <si>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</si>
  <si>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</si>
  <si>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</si>
  <si>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</si>
  <si>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</si>
  <si>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</si>
  <si>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</si>
  <si>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</si>
  <si>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</si>
  <si>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</si>
  <si>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</si>
  <si>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</si>
  <si>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</si>
  <si>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</si>
  <si>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</si>
  <si>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</si>
  <si>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</si>
  <si>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</si>
  <si>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</si>
  <si>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</si>
  <si>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</si>
  <si>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</si>
  <si>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</si>
  <si>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</si>
  <si>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</si>
  <si>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</si>
  <si>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</si>
  <si>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</si>
  <si>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</si>
  <si>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</si>
  <si>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</si>
  <si>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</si>
  <si>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</si>
  <si>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</si>
  <si>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</si>
  <si>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</si>
  <si>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</si>
  <si>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</si>
  <si>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</si>
  <si>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</si>
  <si>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</si>
  <si>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</si>
  <si>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</si>
  <si>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</si>
  <si>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</si>
  <si>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</si>
  <si>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</si>
  <si>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</si>
  <si>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</si>
  <si>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</si>
  <si>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</si>
  <si>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</si>
  <si>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</si>
  <si>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</si>
  <si>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</si>
  <si>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</si>
  <si>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</si>
  <si>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</si>
  <si>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</si>
  <si>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</si>
  <si>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</si>
  <si>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</si>
  <si>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</si>
  <si>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</si>
  <si>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</si>
  <si>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</si>
  <si>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</si>
  <si>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</si>
  <si>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</si>
  <si>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</si>
  <si>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</si>
  <si>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</si>
  <si>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</si>
  <si>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</si>
  <si>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</si>
  <si>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</si>
  <si>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</si>
  <si>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</si>
  <si>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</si>
  <si>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</si>
  <si>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</si>
  <si>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</si>
  <si>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</si>
  <si>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</si>
  <si>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</si>
  <si>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</si>
  <si>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</si>
  <si>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</si>
  <si>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</si>
  <si>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</si>
  <si>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</si>
  <si>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</si>
  <si>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</si>
  <si>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</si>
  <si>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</si>
  <si>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</si>
  <si>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</si>
  <si>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</si>
  <si>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</si>
  <si>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</si>
  <si>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</si>
  <si>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</si>
  <si>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</si>
  <si>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</si>
  <si>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</si>
  <si>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</si>
  <si>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</si>
  <si>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</si>
  <si>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</si>
  <si>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</si>
  <si>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</si>
  <si>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</si>
  <si>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</si>
  <si>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</si>
  <si>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</si>
  <si>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</si>
  <si>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</si>
  <si>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</si>
  <si>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</si>
  <si>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</si>
  <si>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</si>
  <si>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</si>
  <si>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</si>
  <si>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</si>
  <si>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</si>
  <si>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</si>
  <si>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</si>
  <si>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</si>
  <si>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</si>
  <si>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</si>
  <si>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</si>
  <si>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</si>
  <si>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</si>
  <si>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</si>
  <si>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</si>
  <si>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</si>
  <si>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</si>
  <si>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</si>
  <si>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</si>
  <si>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</si>
  <si>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</si>
  <si>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</si>
  <si>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</si>
  <si>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</si>
  <si>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</si>
  <si>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</si>
  <si>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</si>
  <si>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</si>
  <si>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</si>
  <si>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</si>
  <si>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</si>
  <si>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</si>
  <si>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</si>
  <si>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</si>
  <si>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</si>
  <si>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</si>
  <si>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</si>
  <si>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</si>
  <si>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</si>
  <si>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</si>
  <si>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</si>
  <si>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</si>
  <si>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</si>
  <si>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</si>
  <si>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</si>
  <si>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</si>
  <si>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</si>
  <si>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</si>
  <si>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</si>
  <si>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</si>
  <si>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</si>
  <si>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</si>
  <si>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</si>
  <si>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</si>
  <si>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</si>
  <si>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</si>
  <si>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</si>
  <si>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</si>
  <si>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</si>
  <si>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</si>
  <si>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</si>
  <si>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</si>
  <si>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</si>
  <si>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</si>
  <si>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</si>
  <si>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</si>
  <si>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</si>
  <si>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</si>
  <si>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</si>
  <si>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</si>
  <si>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</si>
  <si>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</si>
  <si>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</si>
  <si>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</si>
  <si>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</si>
  <si>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</si>
  <si>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</si>
  <si>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</si>
  <si>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</si>
  <si>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</si>
  <si>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</si>
  <si>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</si>
  <si>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</si>
  <si>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</si>
  <si>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</si>
  <si>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</si>
  <si>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</si>
  <si>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</si>
  <si>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</si>
  <si>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</si>
  <si>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</si>
  <si>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</si>
  <si>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</si>
  <si>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</si>
  <si>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</si>
  <si>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</si>
  <si>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</si>
  <si>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</si>
  <si>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</si>
  <si>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</si>
  <si>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</si>
  <si>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</si>
  <si>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</si>
  <si>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</si>
  <si>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</si>
  <si>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</si>
  <si>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</si>
  <si>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</si>
  <si>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</si>
  <si>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</si>
  <si>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</si>
  <si>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</si>
  <si>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</si>
  <si>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</si>
  <si>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</si>
  <si>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</si>
  <si>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</si>
  <si>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</si>
  <si>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</si>
  <si>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</si>
  <si>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</si>
  <si>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</si>
  <si>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</si>
  <si>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</si>
  <si>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</si>
  <si>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</si>
  <si>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</si>
  <si>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</si>
  <si>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</si>
  <si>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</si>
  <si>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</si>
  <si>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</si>
  <si>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</si>
  <si>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</si>
  <si>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</si>
  <si>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</si>
  <si>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</si>
  <si>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</si>
  <si>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</si>
  <si>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</si>
  <si>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</si>
  <si>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</si>
  <si>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</si>
  <si>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</si>
  <si>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</si>
  <si>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</si>
  <si>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</si>
  <si>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</si>
  <si>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</si>
  <si>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</si>
  <si>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</si>
  <si>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</si>
  <si>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</si>
  <si>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</si>
  <si>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</si>
  <si>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</si>
  <si>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</si>
  <si>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</si>
  <si>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</si>
  <si>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</si>
  <si>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</si>
  <si>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</si>
  <si>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</si>
  <si>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</si>
  <si>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</si>
  <si>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</si>
  <si>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</si>
  <si>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</si>
  <si>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</si>
  <si>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</si>
  <si>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</si>
  <si>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</si>
  <si>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</si>
  <si>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</si>
  <si>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</si>
  <si>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</si>
  <si>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</si>
  <si>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</si>
  <si>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</si>
  <si>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</si>
  <si>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</si>
  <si>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</si>
  <si>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</si>
  <si>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</si>
  <si>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</si>
  <si>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</si>
  <si>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</si>
  <si>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</si>
  <si>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</si>
  <si>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</si>
  <si>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</si>
  <si>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</si>
  <si>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</si>
  <si>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</si>
  <si>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</si>
  <si>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</si>
  <si>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</si>
  <si>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</si>
  <si>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</si>
  <si>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</si>
  <si>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</si>
  <si>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</si>
  <si>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</si>
  <si>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</si>
  <si>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</si>
  <si>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</si>
  <si>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</si>
  <si>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</si>
  <si>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</si>
  <si>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</si>
  <si>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</si>
  <si>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</si>
  <si>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</si>
  <si>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</si>
  <si>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</si>
  <si>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</si>
  <si>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</si>
  <si>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</si>
  <si>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</si>
  <si>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</si>
  <si>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</si>
  <si>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</si>
  <si>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</si>
  <si>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</si>
  <si>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</si>
  <si>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</si>
  <si>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</si>
  <si>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</si>
  <si>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</si>
  <si>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</si>
  <si>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</si>
  <si>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</si>
  <si>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</si>
  <si>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</si>
  <si>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</si>
  <si>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</si>
  <si>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</si>
  <si>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</si>
  <si>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</si>
  <si>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</si>
  <si>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</si>
  <si>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</si>
  <si>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</si>
  <si>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</si>
  <si>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</si>
  <si>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</si>
  <si>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</si>
  <si>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</si>
  <si>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</si>
  <si>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</si>
  <si>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</si>
  <si>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</si>
  <si>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</si>
  <si>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</si>
  <si>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</si>
  <si>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</si>
  <si>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</si>
  <si>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</si>
  <si>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</si>
  <si>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</si>
  <si>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</si>
  <si>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</si>
  <si>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</si>
  <si>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</si>
  <si>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</si>
  <si>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</si>
  <si>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</si>
  <si>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</si>
  <si>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</si>
  <si>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</si>
  <si>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</si>
  <si>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</si>
  <si>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</si>
  <si>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</si>
  <si>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</si>
  <si>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</si>
  <si>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</si>
  <si>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</si>
  <si>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</si>
  <si>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</si>
  <si>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</si>
  <si>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</si>
  <si>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</si>
  <si>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</si>
  <si>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</si>
  <si>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</si>
  <si>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</si>
  <si>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</si>
  <si>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</si>
  <si>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</si>
  <si>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</si>
  <si>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</si>
  <si>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</si>
  <si>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</si>
  <si>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</si>
  <si>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</si>
  <si>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</si>
  <si>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</si>
  <si>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</si>
  <si>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</si>
  <si>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</si>
  <si>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</si>
  <si>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</si>
  <si>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</si>
  <si>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</si>
  <si>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</si>
  <si>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</si>
  <si>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</si>
  <si>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</si>
  <si>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</si>
  <si>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</si>
  <si>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</si>
  <si>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</si>
  <si>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</si>
  <si>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</si>
  <si>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</si>
  <si>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</si>
  <si>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</si>
  <si>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</si>
  <si>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</si>
  <si>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</si>
  <si>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</si>
  <si>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</si>
  <si>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</si>
  <si>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</si>
  <si>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</si>
  <si>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</si>
  <si>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</si>
  <si>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</si>
  <si>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</si>
  <si>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</si>
  <si>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</si>
  <si>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</si>
  <si>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</si>
  <si>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</si>
  <si>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</si>
  <si>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</si>
  <si>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</si>
  <si>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</si>
  <si>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</si>
  <si>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</si>
  <si>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</si>
  <si>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</si>
  <si>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</si>
  <si>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</si>
  <si>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</si>
  <si>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</si>
  <si>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</si>
  <si>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</si>
  <si>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</si>
  <si>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</si>
  <si>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</si>
  <si>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</si>
  <si>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</si>
  <si>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</si>
  <si>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</si>
  <si>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</si>
  <si>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</si>
  <si>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</si>
  <si>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</si>
  <si>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</si>
  <si>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</si>
  <si>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</si>
  <si>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</si>
  <si>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</si>
  <si>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</si>
  <si>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</si>
  <si>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</si>
  <si>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</si>
  <si>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</si>
  <si>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</si>
  <si>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</si>
  <si>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</si>
  <si>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</si>
  <si>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</si>
  <si>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</si>
  <si>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</si>
  <si>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</si>
  <si>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</si>
  <si>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</si>
  <si>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</si>
  <si>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</si>
  <si>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</si>
  <si>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</si>
  <si>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</si>
  <si>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</si>
  <si>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</si>
  <si>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</si>
  <si>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</si>
  <si>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</si>
  <si>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</si>
  <si>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</si>
  <si>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</si>
  <si>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</si>
  <si>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</si>
  <si>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</si>
  <si>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</si>
  <si>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</si>
  <si>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</si>
  <si>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</si>
  <si>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</si>
  <si>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</si>
  <si>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</si>
  <si>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</si>
  <si>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</si>
  <si>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</si>
  <si>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</si>
  <si>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</si>
  <si>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</si>
  <si>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</si>
  <si>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</si>
  <si>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</si>
  <si>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</si>
  <si>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</si>
  <si>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</si>
  <si>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</si>
  <si>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</si>
  <si>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</si>
  <si>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</si>
  <si>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</si>
  <si>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</si>
  <si>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</si>
  <si>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</si>
  <si>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</si>
  <si>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</si>
  <si>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</si>
  <si>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</si>
  <si>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</si>
  <si>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</si>
  <si>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</si>
  <si>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</si>
  <si>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</si>
  <si>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</si>
  <si>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</si>
  <si>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</si>
  <si>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</si>
  <si>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</si>
  <si>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</si>
  <si>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</si>
  <si>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</si>
  <si>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</si>
  <si>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</si>
  <si>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</si>
  <si>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</si>
  <si>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</si>
  <si>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</si>
  <si>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</si>
  <si>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</si>
  <si>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</si>
  <si>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</si>
  <si>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</si>
  <si>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</si>
  <si>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</si>
  <si>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</si>
  <si>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</si>
  <si>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</si>
  <si>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</si>
  <si>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</si>
  <si>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</si>
  <si>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</si>
  <si>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</si>
  <si>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</si>
  <si>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</si>
  <si>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</si>
  <si>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</si>
  <si>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</si>
  <si>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</si>
  <si>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</si>
  <si>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</si>
  <si>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</si>
  <si>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</si>
  <si>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</si>
  <si>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</si>
  <si>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</si>
  <si>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</si>
  <si>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</si>
  <si>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</si>
  <si>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</si>
  <si>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</si>
  <si>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</si>
  <si>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</si>
  <si>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</si>
  <si>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</si>
  <si>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</si>
  <si>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</si>
  <si>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</si>
  <si>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</si>
  <si>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</si>
  <si>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</si>
  <si>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</si>
  <si>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</si>
  <si>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</si>
  <si>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</si>
  <si>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</si>
  <si>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</si>
  <si>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</si>
  <si>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</si>
  <si>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</si>
  <si>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</si>
  <si>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</si>
  <si>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</si>
  <si>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</si>
  <si>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</si>
  <si>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</si>
  <si>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</si>
  <si>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</si>
  <si>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</si>
  <si>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</si>
  <si>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</si>
  <si>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</si>
  <si>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</si>
  <si>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</si>
  <si>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</si>
  <si>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</si>
  <si>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</si>
  <si>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</si>
  <si>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</si>
  <si>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</si>
  <si>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</si>
  <si>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</si>
  <si>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</si>
  <si>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</si>
  <si>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</si>
  <si>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</si>
  <si>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</si>
  <si>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</si>
  <si>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</si>
  <si>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</si>
  <si>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</si>
  <si>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</si>
  <si>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</si>
  <si>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</si>
  <si>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</si>
  <si>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</si>
  <si>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</si>
  <si>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</si>
  <si>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</si>
  <si>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</si>
  <si>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</si>
  <si>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</si>
  <si>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</si>
  <si>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</si>
  <si>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</si>
  <si>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</si>
  <si>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</si>
  <si>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</si>
  <si>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</si>
  <si>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</si>
  <si>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</si>
  <si>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</si>
  <si>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</si>
  <si>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</si>
  <si>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</si>
  <si>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</si>
  <si>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</si>
  <si>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</si>
  <si>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</si>
  <si>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</si>
  <si>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</si>
  <si>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</si>
  <si>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</si>
  <si>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</si>
  <si>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</si>
  <si>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</si>
  <si>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</si>
  <si>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</si>
  <si>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</si>
  <si>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</si>
  <si>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</si>
  <si>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</si>
  <si>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</si>
  <si>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</si>
  <si>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</si>
  <si>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</si>
  <si>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</si>
  <si>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</si>
  <si>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</si>
  <si>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</si>
  <si>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</si>
  <si>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</si>
  <si>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</si>
  <si>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</si>
  <si>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</si>
  <si>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</si>
  <si>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</si>
  <si>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</si>
  <si>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</si>
  <si>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</si>
  <si>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</si>
  <si>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</si>
  <si>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</si>
  <si>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</si>
  <si>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</si>
  <si>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</si>
  <si>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</si>
  <si>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</si>
  <si>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</si>
  <si>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</si>
  <si>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</si>
  <si>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</si>
  <si>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</si>
  <si>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</si>
  <si>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</si>
  <si>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</si>
  <si>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</si>
  <si>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</si>
  <si>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</si>
  <si>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</si>
  <si>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</si>
  <si>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</si>
  <si>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</si>
  <si>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</si>
  <si>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</si>
  <si>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</si>
  <si>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</si>
  <si>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</si>
  <si>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</si>
  <si>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</si>
  <si>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</si>
  <si>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</si>
  <si>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</si>
  <si>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</si>
  <si>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</si>
  <si>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</si>
  <si>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</si>
  <si>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</si>
  <si>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</si>
  <si>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</si>
  <si>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</si>
  <si>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</si>
  <si>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</si>
  <si>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</si>
  <si>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</si>
  <si>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</si>
  <si>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</si>
  <si>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</si>
  <si>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</si>
  <si>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</si>
  <si>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</si>
  <si>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</si>
  <si>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</si>
  <si>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</si>
  <si>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</si>
  <si>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</si>
  <si>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</si>
  <si>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</si>
  <si>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</si>
  <si>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</si>
  <si>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</si>
  <si>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</si>
  <si>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</si>
  <si>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</si>
  <si>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</si>
  <si>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</si>
  <si>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</si>
  <si>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</si>
  <si>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</si>
  <si>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</si>
  <si>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</si>
  <si>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</si>
  <si>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</si>
  <si>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</si>
  <si>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</si>
  <si>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</si>
  <si>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</si>
  <si>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</si>
  <si>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</si>
  <si>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</si>
  <si>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</si>
  <si>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</si>
  <si>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</si>
  <si>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</si>
  <si>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</si>
  <si>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</si>
  <si>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</si>
  <si>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</si>
  <si>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</si>
  <si>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</si>
  <si>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</si>
  <si>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</si>
  <si>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</si>
  <si>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</si>
  <si>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</si>
  <si>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</si>
  <si>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</si>
  <si>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</si>
  <si>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</si>
  <si>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</si>
  <si>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</si>
  <si>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</si>
  <si>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</si>
  <si>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</si>
  <si>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</si>
  <si>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</si>
  <si>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</si>
  <si>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</si>
  <si>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</si>
  <si>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</si>
  <si>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</si>
  <si>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</si>
  <si>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</si>
  <si>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</si>
  <si>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</si>
  <si>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</si>
  <si>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</si>
  <si>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</si>
  <si>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</si>
  <si>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</si>
  <si>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</si>
  <si>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</si>
  <si>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</si>
  <si>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</si>
  <si>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</si>
  <si>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</si>
  <si>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</si>
  <si>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</si>
  <si>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</si>
  <si>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</si>
  <si>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</si>
  <si>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</si>
  <si>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</si>
  <si>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</si>
  <si>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</si>
  <si>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</si>
  <si>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</si>
  <si>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</si>
  <si>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</si>
  <si>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</si>
  <si>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</si>
  <si>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</si>
  <si>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</si>
  <si>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</si>
  <si>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</si>
  <si>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</si>
  <si>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</si>
  <si>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</si>
  <si>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</si>
  <si>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</si>
  <si>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</si>
  <si>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</si>
  <si>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</si>
  <si>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</si>
  <si>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</si>
  <si>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</si>
  <si>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</si>
  <si>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</si>
  <si>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</si>
  <si>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</si>
  <si>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</si>
  <si>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</si>
  <si>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</si>
  <si>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</si>
  <si>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</si>
  <si>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</si>
  <si>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</si>
  <si>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</si>
  <si>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</si>
  <si>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</si>
  <si>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</si>
  <si>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</si>
  <si>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</si>
  <si>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</si>
  <si>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</si>
  <si>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</si>
  <si>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</si>
  <si>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</si>
  <si>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</si>
  <si>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</si>
  <si>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</si>
  <si>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</si>
  <si>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</si>
  <si>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</si>
  <si>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</si>
  <si>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</si>
  <si>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</si>
  <si>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</si>
  <si>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</si>
  <si>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</si>
  <si>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</si>
  <si>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</si>
  <si>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</si>
  <si>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</si>
  <si>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</si>
  <si>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</si>
  <si>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</si>
  <si>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</si>
  <si>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</si>
  <si>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</si>
  <si>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</si>
  <si>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</si>
  <si>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</si>
  <si>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</si>
  <si>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</si>
  <si>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</si>
  <si>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</si>
  <si>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</si>
  <si>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</si>
  <si>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</si>
  <si>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</si>
  <si>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</si>
  <si>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</si>
  <si>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</si>
  <si>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</si>
  <si>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</si>
  <si>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</si>
  <si>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</si>
  <si>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</si>
  <si>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</si>
  <si>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</si>
  <si>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</si>
  <si>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</si>
  <si>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</si>
  <si>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</si>
  <si>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</si>
  <si>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</si>
  <si>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</si>
  <si>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</si>
  <si>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</si>
  <si>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</si>
  <si>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</si>
  <si>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</si>
  <si>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</si>
  <si>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</si>
  <si>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</si>
  <si>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</si>
  <si>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</si>
  <si>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</si>
  <si>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</si>
  <si>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</si>
  <si>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</si>
  <si>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</si>
  <si>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</si>
  <si>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</si>
  <si>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</si>
  <si>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</si>
  <si>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</si>
  <si>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</si>
  <si>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</si>
  <si>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</si>
  <si>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</si>
  <si>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</si>
  <si>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</si>
  <si>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</si>
  <si>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</si>
  <si>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</si>
  <si>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</si>
  <si>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</si>
  <si>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</si>
  <si>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</si>
  <si>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</si>
  <si>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</si>
  <si>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</si>
  <si>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</si>
  <si>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</si>
  <si>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</si>
  <si>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</si>
  <si>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</si>
  <si>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</si>
  <si>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</si>
  <si>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</si>
  <si>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</si>
  <si>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</si>
  <si>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</si>
  <si>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</si>
  <si>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</si>
  <si>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</si>
  <si>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</si>
  <si>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</si>
  <si>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</si>
  <si>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</si>
  <si>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</si>
  <si>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</si>
  <si>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</si>
  <si>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</si>
  <si>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</si>
  <si>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</si>
  <si>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</si>
  <si>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</si>
  <si>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</si>
  <si>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</si>
  <si>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</si>
  <si>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</si>
  <si>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</si>
  <si>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</si>
  <si>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</si>
  <si>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</si>
  <si>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</si>
  <si>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</si>
  <si>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</si>
  <si>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</si>
  <si>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</si>
  <si>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</si>
  <si>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</si>
  <si>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</si>
  <si>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</si>
  <si>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</si>
  <si>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</si>
  <si>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</si>
  <si>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</si>
  <si>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</si>
  <si>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</si>
  <si>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</si>
  <si>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</si>
  <si>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</si>
  <si>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</si>
  <si>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</si>
  <si>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</si>
  <si>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</si>
  <si>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</si>
  <si>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</si>
  <si>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</si>
  <si>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</si>
  <si>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</si>
  <si>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</si>
  <si>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</si>
  <si>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</si>
  <si>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</si>
  <si>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</si>
  <si>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</si>
  <si>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</si>
  <si>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</si>
  <si>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</si>
  <si>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</si>
  <si>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</si>
  <si>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</si>
  <si>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</si>
  <si>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</si>
  <si>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</si>
  <si>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</si>
  <si>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</si>
  <si>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</si>
  <si>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</si>
  <si>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</si>
  <si>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</si>
  <si>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</si>
  <si>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</si>
  <si>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</si>
  <si>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</si>
  <si>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</si>
  <si>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</si>
  <si>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</si>
  <si>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</si>
  <si>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</si>
  <si>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</si>
  <si>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</si>
  <si>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</si>
  <si>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</si>
  <si>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</si>
  <si>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</si>
  <si>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</si>
  <si>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</si>
  <si>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</si>
  <si>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</si>
  <si>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</si>
  <si>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</si>
  <si>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</si>
  <si>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</si>
  <si>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</si>
  <si>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</si>
  <si>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</si>
  <si>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</si>
  <si>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</si>
  <si>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</si>
  <si>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</si>
  <si>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</si>
  <si>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</si>
  <si>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</si>
  <si>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</si>
  <si>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</si>
  <si>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</si>
  <si>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</si>
  <si>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</si>
  <si>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</si>
  <si>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</si>
  <si>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</si>
  <si>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</si>
  <si>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</si>
  <si>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</si>
  <si>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</si>
  <si>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</si>
  <si>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</si>
  <si>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</si>
  <si>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</si>
  <si>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</si>
  <si>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</si>
  <si>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</si>
  <si>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</si>
  <si>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</si>
  <si>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</si>
  <si>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</si>
  <si>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</si>
  <si>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</si>
  <si>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</si>
  <si>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</si>
  <si>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</si>
  <si>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</si>
  <si>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</si>
  <si>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</si>
  <si>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</si>
  <si>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</si>
  <si>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</si>
  <si>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</si>
  <si>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</si>
  <si>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</si>
  <si>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</si>
  <si>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</si>
  <si>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</si>
  <si>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</si>
  <si>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</si>
  <si>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</si>
  <si>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</si>
  <si>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</si>
  <si>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</si>
  <si>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</si>
  <si>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</si>
  <si>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</si>
  <si>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</si>
  <si>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</si>
  <si>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</si>
  <si>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</si>
  <si>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</si>
  <si>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</si>
  <si>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</si>
  <si>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</si>
  <si>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</si>
  <si>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</si>
  <si>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</si>
  <si>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</si>
  <si>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</si>
  <si>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</si>
  <si>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</si>
  <si>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</si>
  <si>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</si>
  <si>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</si>
  <si>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</si>
  <si>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</si>
  <si>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</si>
  <si>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</si>
  <si>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</si>
  <si>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</si>
  <si>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</si>
  <si>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</si>
  <si>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</si>
  <si>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</si>
  <si>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</si>
  <si>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</si>
  <si>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</si>
  <si>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</si>
  <si>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</si>
  <si>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</si>
  <si>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</si>
  <si>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</si>
  <si>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</si>
  <si>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</si>
  <si>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</si>
  <si>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</si>
  <si>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</si>
  <si>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</si>
  <si>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</si>
  <si>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</si>
  <si>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</si>
  <si>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</si>
  <si>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</si>
  <si>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</si>
  <si>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</si>
  <si>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</si>
  <si>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</si>
  <si>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</si>
  <si>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</si>
  <si>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</si>
  <si>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</si>
  <si>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</si>
  <si>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</si>
  <si>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</si>
  <si>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</si>
  <si>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</si>
  <si>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</si>
  <si>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</si>
  <si>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</si>
  <si>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</si>
  <si>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</si>
  <si>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</si>
  <si>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</si>
  <si>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</si>
  <si>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</si>
  <si>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</si>
  <si>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</si>
  <si>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</si>
  <si>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</si>
  <si>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</si>
  <si>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</si>
  <si>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</si>
  <si>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</si>
  <si>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</si>
  <si>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</si>
  <si>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</si>
  <si>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</si>
  <si>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</si>
  <si>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</si>
  <si>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</si>
  <si>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</si>
  <si>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</si>
  <si>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</si>
  <si>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</si>
  <si>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</si>
  <si>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</si>
  <si>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</si>
  <si>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</si>
  <si>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</si>
  <si>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</si>
  <si>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</si>
  <si>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</si>
  <si>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</si>
  <si>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</si>
  <si>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</si>
  <si>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</si>
  <si>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</si>
  <si>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</si>
  <si>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</si>
  <si>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</si>
  <si>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</si>
  <si>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</si>
  <si>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</si>
  <si>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</si>
  <si>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</si>
  <si>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</si>
  <si>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</si>
  <si>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</si>
  <si>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</si>
  <si>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</si>
  <si>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</si>
  <si>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</si>
  <si>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</si>
  <si>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</si>
  <si>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</si>
  <si>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</si>
  <si>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</si>
  <si>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</si>
  <si>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</si>
  <si>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</si>
  <si>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</si>
  <si>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</si>
  <si>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</si>
  <si>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</si>
  <si>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</si>
  <si>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</si>
  <si>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</si>
  <si>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</si>
  <si>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</si>
  <si>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</si>
  <si>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</si>
  <si>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</si>
  <si>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</si>
  <si>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</si>
  <si>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</si>
  <si>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</si>
  <si>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</si>
  <si>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</si>
  <si>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</si>
  <si>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</si>
  <si>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</si>
  <si>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</si>
  <si>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</si>
  <si>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</si>
  <si>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</si>
  <si>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</si>
  <si>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</si>
  <si>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</si>
  <si>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</si>
  <si>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</si>
  <si>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</si>
  <si>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</si>
  <si>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</si>
  <si>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</si>
  <si>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</si>
  <si>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</si>
  <si>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</si>
  <si>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</si>
  <si>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</si>
  <si>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</si>
  <si>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</si>
  <si>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</si>
  <si>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</si>
  <si>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</si>
  <si>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</si>
  <si>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</si>
  <si>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</si>
  <si>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</si>
  <si>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</si>
  <si>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</si>
  <si>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</si>
  <si>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</si>
  <si>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</si>
  <si>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</si>
  <si>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</si>
  <si>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</si>
  <si>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</si>
  <si>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</si>
  <si>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</si>
  <si>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</si>
  <si>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</si>
  <si>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</si>
  <si>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</si>
  <si>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</si>
  <si>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</si>
  <si>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</si>
  <si>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</si>
  <si>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</si>
  <si>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</si>
  <si>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</si>
  <si>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</si>
  <si>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</si>
  <si>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</si>
  <si>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</si>
  <si>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</si>
  <si>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</si>
  <si>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</si>
  <si>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</si>
  <si>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</si>
  <si>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</si>
  <si>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</si>
  <si>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</si>
  <si>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</si>
  <si>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</si>
  <si>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</si>
  <si>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</si>
  <si>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</si>
  <si>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</si>
  <si>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</si>
  <si>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</si>
  <si>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</si>
  <si>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</si>
  <si>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</si>
  <si>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</si>
  <si>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</si>
  <si>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</si>
  <si>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</si>
  <si>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</si>
  <si>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</si>
  <si>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</si>
  <si>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</si>
  <si>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</si>
  <si>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</si>
  <si>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</si>
  <si>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</si>
  <si>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</si>
  <si>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</si>
  <si>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</si>
  <si>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</si>
  <si>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</si>
  <si>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</si>
  <si>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</si>
  <si>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</si>
  <si>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</si>
  <si>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</si>
  <si>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</si>
  <si>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</si>
  <si>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</si>
  <si>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</si>
  <si>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</si>
  <si>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</si>
  <si>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</si>
  <si>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</si>
  <si>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</si>
  <si>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</si>
  <si>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</si>
  <si>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</si>
  <si>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</si>
  <si>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</si>
  <si>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</si>
  <si>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</si>
  <si>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</si>
  <si>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</si>
  <si>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</si>
  <si>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</si>
  <si>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</si>
  <si>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</si>
  <si>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</si>
  <si>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</si>
  <si>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</si>
  <si>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</si>
  <si>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</si>
  <si>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</si>
  <si>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</si>
  <si>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</si>
  <si>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</si>
  <si>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</si>
  <si>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</si>
  <si>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</si>
  <si>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</si>
  <si>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</si>
  <si>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</si>
  <si>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</si>
  <si>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</si>
  <si>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</si>
  <si>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</si>
  <si>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</si>
  <si>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</si>
  <si>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</si>
  <si>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</si>
  <si>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</si>
  <si>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</si>
  <si>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</si>
  <si>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</si>
  <si>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</si>
  <si>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</si>
  <si>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</si>
  <si>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</si>
  <si>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</si>
  <si>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</si>
  <si>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</si>
  <si>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</si>
  <si>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</si>
  <si>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</si>
  <si>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</si>
  <si>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</si>
  <si>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</si>
  <si>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</si>
  <si>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</si>
  <si>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</si>
  <si>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</si>
  <si>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</si>
  <si>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</si>
  <si>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</si>
  <si>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</si>
  <si>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</si>
  <si>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</si>
  <si>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</si>
  <si>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</si>
  <si>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</si>
  <si>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</si>
  <si>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</si>
  <si>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</si>
  <si>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</si>
  <si>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</si>
  <si>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</si>
  <si>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</si>
  <si>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</si>
  <si>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</si>
  <si>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</si>
  <si>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</si>
  <si>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</si>
  <si>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</si>
  <si>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</si>
  <si>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</si>
  <si>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</si>
  <si>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</si>
  <si>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</si>
  <si>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</si>
  <si>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</si>
  <si>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</si>
  <si>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</si>
  <si>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</si>
  <si>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</si>
  <si>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</si>
  <si>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</si>
  <si>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</si>
  <si>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</si>
  <si>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</si>
  <si>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</si>
  <si>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</si>
  <si>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</si>
  <si>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</si>
  <si>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</si>
  <si>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</si>
  <si>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</si>
  <si>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</si>
  <si>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</si>
  <si>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</si>
  <si>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</si>
  <si>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</si>
  <si>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</si>
  <si>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</si>
  <si>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</si>
  <si>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</si>
  <si>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</si>
  <si>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</si>
  <si>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</si>
  <si>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</si>
  <si>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</si>
  <si>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</si>
  <si>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</si>
  <si>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</si>
  <si>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</si>
  <si>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</si>
  <si>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</si>
  <si>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</si>
  <si>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</si>
  <si>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</si>
  <si>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</si>
  <si>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</si>
  <si>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</si>
  <si>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</si>
  <si>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</si>
  <si>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</si>
  <si>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</si>
  <si>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</si>
  <si>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</si>
  <si>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</si>
  <si>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</si>
  <si>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</si>
  <si>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</si>
  <si>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</si>
  <si>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</si>
  <si>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</si>
  <si>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</si>
  <si>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</si>
  <si>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</si>
  <si>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</si>
  <si>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</si>
  <si>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</si>
  <si>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</si>
  <si>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</si>
  <si>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</si>
  <si>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</si>
  <si>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</si>
  <si>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</si>
  <si>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</si>
  <si>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</si>
  <si>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</si>
  <si>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</si>
  <si>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</si>
  <si>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</si>
  <si>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</si>
  <si>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</si>
  <si>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</si>
  <si>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</si>
  <si>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</si>
  <si>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</si>
  <si>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</si>
  <si>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</si>
  <si>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</si>
  <si>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</si>
  <si>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</si>
  <si>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</si>
  <si>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</si>
  <si>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</si>
  <si>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</si>
  <si>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</si>
  <si>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</si>
  <si>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</si>
  <si>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</si>
  <si>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</si>
  <si>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</si>
  <si>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</si>
  <si>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</si>
  <si>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</si>
  <si>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</si>
  <si>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</si>
  <si>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</si>
  <si>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</si>
  <si>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</si>
  <si>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</si>
  <si>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</si>
  <si>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</si>
  <si>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</si>
  <si>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</si>
  <si>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</si>
  <si>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</si>
  <si>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</si>
  <si>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</si>
  <si>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</si>
  <si>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</si>
  <si>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</si>
  <si>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</si>
  <si>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</si>
  <si>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</si>
  <si>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</si>
  <si>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</si>
  <si>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</si>
  <si>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</si>
  <si>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</si>
  <si>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</si>
  <si>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</si>
  <si>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</si>
  <si>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</si>
  <si>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</si>
  <si>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</si>
  <si>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</si>
  <si>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</si>
  <si>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</si>
  <si>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</si>
  <si>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</si>
  <si>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</si>
  <si>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</si>
  <si>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</si>
  <si>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</si>
  <si>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</si>
  <si>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</si>
  <si>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</si>
  <si>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</si>
  <si>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</si>
  <si>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</si>
  <si>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</si>
  <si>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</si>
  <si>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</si>
  <si>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</si>
  <si>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</si>
  <si>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</si>
  <si>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</si>
  <si>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</si>
  <si>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</si>
  <si>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</si>
  <si>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</si>
  <si>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</si>
  <si>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</si>
  <si>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</si>
  <si>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</si>
  <si>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</si>
  <si>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</si>
  <si>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</si>
  <si>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</si>
  <si>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</si>
  <si>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</si>
  <si>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</si>
  <si>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</si>
  <si>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</si>
  <si>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</si>
  <si>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</si>
  <si>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</si>
  <si>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</si>
  <si>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</si>
  <si>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</si>
  <si>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</si>
  <si>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</si>
  <si>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</si>
  <si>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</si>
  <si>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</si>
  <si>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</si>
  <si>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</si>
  <si>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</si>
  <si>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</si>
  <si>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</si>
  <si>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</si>
  <si>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</si>
  <si>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</si>
  <si>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</si>
  <si>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</si>
  <si>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</si>
  <si>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</si>
  <si>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</si>
  <si>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</si>
  <si>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</si>
  <si>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</si>
  <si>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</si>
  <si>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</si>
  <si>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</si>
  <si>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</si>
  <si>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</si>
  <si>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</si>
  <si>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</si>
  <si>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</si>
  <si>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</si>
  <si>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</si>
  <si>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</si>
  <si>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</si>
  <si>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</si>
  <si>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</si>
  <si>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</si>
  <si>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</si>
  <si>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2021-76-10001829_900504806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</si>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</sst>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6" zoomScale="86" zoomScaleNormal="86" zoomScaleSheetLayoutView="40" zoomScalePageLayoutView="40" workbookViewId="0">
      <selection activeCell="O64" sqref="O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1035</v>
      </c>
      <c r="K20" s="150">
        <v>5540031819</v>
      </c>
      <c r="L20" s="151"/>
      <c r="M20" s="151">
        <v>44561</v>
      </c>
      <c r="N20" s="134">
        <f>+(M20-L20)/30</f>
        <v>1485.3666666666666</v>
      </c>
      <c r="O20" s="137"/>
      <c r="U20" s="133"/>
      <c r="V20" s="105">
        <f ca="1">NOW()</f>
        <v>44194.19598611111</v>
      </c>
      <c r="W20" s="105">
        <f ca="1">NOW()</f>
        <v>44194.19598611111</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121"/>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121"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277001590.94999999</v>
      </c>
      <c r="F185" s="92"/>
      <c r="G185" s="93"/>
      <c r="H185" s="88"/>
      <c r="I185" s="90" t="s">
        <v>2627</v>
      </c>
      <c r="J185" s="164">
        <f>+SUM(M179:M183)</f>
        <v>0.03</v>
      </c>
      <c r="K185" s="234" t="s">
        <v>2628</v>
      </c>
      <c r="L185" s="234"/>
      <c r="M185" s="94">
        <f>+J185*(SUM(K20:K35))</f>
        <v>166200954.56999999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4fb10211-09fb-4e80-9f0b-184718d5d98c"/>
    <ds:schemaRef ds:uri="http://purl.org/dc/elements/1.1/"/>
    <ds:schemaRef ds:uri="http://www.w3.org/XML/1998/namespace"/>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2020-12-29T09:42:16Z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