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MANIFESTACIONES DE INTERES 1A\choco\Nueva carpeta\"/>
    </mc:Choice>
  </mc:AlternateContent>
  <xr:revisionPtr revIDLastSave="0" documentId="13_ncr:1_{27413388-FCE2-4872-9781-DB5CE1311C1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<sst xmlns="http://schemas.openxmlformats.org/spreadsheetml/2006/main" count="3179" uniqueCount="2730">
  <si>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</si>
  <si>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</si>
  <si>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</si>
  <si>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</si>
  <si>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</si>
  <si>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</si>
  <si>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</si>
  <si>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</si>
  <si>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</si>
  <si>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</si>
  <si>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</si>
  <si>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</si>
  <si>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</si>
  <si>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</si>
  <si>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</si>
  <si>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</si>
  <si>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</si>
  <si>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</si>
  <si>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</si>
  <si>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</si>
  <si>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</si>
  <si>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</si>
  <si>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</si>
  <si>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</si>
  <si>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</si>
  <si>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</si>
  <si>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</si>
  <si>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</si>
  <si>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</si>
  <si>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</si>
  <si>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</si>
  <si>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</si>
  <si>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</si>
  <si>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</si>
  <si>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</si>
  <si>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</si>
  <si>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</si>
  <si>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</si>
  <si>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</si>
  <si>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</si>
  <si>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</si>
  <si>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</si>
  <si>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</si>
  <si>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</si>
  <si>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</si>
  <si>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</si>
  <si>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</si>
  <si>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</si>
  <si>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</si>
  <si>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</si>
  <si>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</si>
  <si>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</si>
  <si>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</si>
  <si>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</si>
  <si>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</si>
  <si>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</si>
  <si>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</si>
  <si>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</si>
  <si>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</si>
  <si>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</si>
  <si>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</si>
  <si>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</si>
  <si>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</si>
  <si>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</si>
  <si>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</si>
  <si>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</si>
  <si>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</si>
  <si>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</si>
  <si>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</si>
  <si>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</si>
  <si>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</si>
  <si>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</si>
  <si>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</si>
  <si>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</si>
  <si>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</si>
  <si>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</si>
  <si>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</si>
  <si>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</si>
  <si>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</si>
  <si>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</si>
  <si>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</si>
  <si>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</si>
  <si>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</si>
  <si>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</si>
  <si>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</si>
  <si>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</si>
  <si>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</si>
  <si>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</si>
  <si>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</si>
  <si>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</si>
  <si>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</si>
  <si>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</si>
  <si>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</si>
  <si>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</si>
  <si>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</si>
  <si>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</si>
  <si>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</si>
  <si>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</si>
  <si>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</si>
  <si>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</si>
  <si>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</si>
  <si>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</si>
  <si>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</si>
  <si>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</si>
  <si>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</si>
  <si>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</si>
  <si>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</si>
  <si>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</si>
  <si>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</si>
  <si>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</si>
  <si>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</si>
  <si>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</si>
  <si>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</si>
  <si>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</si>
  <si>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</si>
  <si>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</si>
  <si>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</si>
  <si>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</si>
  <si>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</si>
  <si>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</si>
  <si>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</si>
  <si>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</si>
  <si>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</si>
  <si>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</si>
  <si>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</si>
  <si>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</si>
  <si>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</si>
  <si>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</si>
  <si>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</si>
  <si>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</si>
  <si>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</si>
  <si>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</si>
  <si>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</si>
  <si>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</si>
  <si>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</si>
  <si>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</si>
  <si>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</si>
  <si>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</si>
  <si>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</si>
  <si>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</si>
  <si>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</si>
  <si>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</si>
  <si>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</si>
  <si>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</si>
  <si>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</si>
  <si>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</si>
  <si>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</si>
  <si>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</si>
  <si>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</si>
  <si>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</si>
  <si>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</si>
  <si>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</si>
  <si>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</si>
  <si>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</si>
  <si>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</si>
  <si>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</si>
  <si>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</si>
  <si>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</si>
  <si>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</si>
  <si>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</si>
  <si>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</si>
  <si>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</si>
  <si>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</si>
  <si>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</si>
  <si>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</si>
  <si>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</si>
  <si>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</si>
  <si>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</si>
  <si>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</si>
  <si>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</si>
  <si>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</si>
  <si>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</si>
  <si>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</si>
  <si>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</si>
  <si>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</si>
  <si>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</si>
  <si>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</si>
  <si>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</si>
  <si>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</si>
  <si>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</si>
  <si>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</si>
  <si>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</si>
  <si>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</si>
  <si>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</si>
  <si>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</si>
  <si>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</si>
  <si>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</si>
  <si>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</si>
  <si>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</si>
  <si>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</si>
  <si>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</si>
  <si>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</si>
  <si>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</si>
  <si>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</si>
  <si>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</si>
  <si>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</si>
  <si>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</si>
  <si>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</si>
  <si>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</si>
  <si>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</si>
  <si>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</si>
  <si>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</si>
  <si>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</si>
  <si>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</si>
  <si>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</si>
  <si>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</si>
  <si>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</si>
  <si>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</si>
  <si>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</si>
  <si>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</si>
  <si>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</si>
  <si>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</si>
  <si>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</si>
  <si>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</si>
  <si>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</si>
  <si>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</si>
  <si>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</si>
  <si>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</si>
  <si>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</si>
  <si>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</si>
  <si>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</si>
  <si>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</si>
  <si>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</si>
  <si>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</si>
  <si>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</si>
  <si>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</si>
  <si>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</si>
  <si>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</si>
  <si>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</si>
  <si>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</si>
  <si>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</si>
  <si>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</si>
  <si>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</si>
  <si>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</si>
  <si>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</si>
  <si>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</si>
  <si>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</si>
  <si>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</si>
  <si>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</si>
  <si>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</si>
  <si>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</si>
  <si>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</si>
  <si>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</si>
  <si>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</si>
  <si>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</si>
  <si>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</si>
  <si>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</si>
  <si>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</si>
  <si>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</si>
  <si>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</si>
  <si>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</si>
  <si>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</si>
  <si>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</si>
  <si>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</si>
  <si>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</si>
  <si>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</si>
  <si>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</si>
  <si>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</si>
  <si>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</si>
  <si>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</si>
  <si>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</si>
  <si>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</si>
  <si>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</si>
  <si>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</si>
  <si>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</si>
  <si>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</si>
  <si>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</si>
  <si>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</si>
  <si>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</si>
  <si>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</si>
  <si>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</si>
  <si>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</si>
  <si>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</si>
  <si>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</si>
  <si>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</si>
  <si>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</si>
  <si>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</si>
  <si>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</si>
  <si>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</si>
  <si>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</si>
  <si>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</si>
  <si>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</si>
  <si>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</si>
  <si>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</si>
  <si>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</si>
  <si>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</si>
  <si>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</si>
  <si>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</si>
  <si>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</si>
  <si>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</si>
  <si>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</si>
  <si>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</si>
  <si>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</si>
  <si>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</si>
  <si>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</si>
  <si>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</si>
  <si>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</si>
  <si>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</si>
  <si>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</si>
  <si>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</si>
  <si>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</si>
  <si>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</si>
  <si>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</si>
  <si>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</si>
  <si>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</si>
  <si>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</si>
  <si>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</si>
  <si>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</si>
  <si>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</si>
  <si>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</si>
  <si>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</si>
  <si>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</si>
  <si>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</si>
  <si>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</si>
  <si>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</si>
  <si>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</si>
  <si>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</si>
  <si>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</si>
  <si>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</si>
  <si>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</si>
  <si>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</si>
  <si>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</si>
  <si>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</si>
  <si>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</si>
  <si>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</si>
  <si>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</si>
  <si>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</si>
  <si>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</si>
  <si>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</si>
  <si>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</si>
  <si>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</si>
  <si>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</si>
  <si>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</si>
  <si>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</si>
  <si>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</si>
  <si>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</si>
  <si>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</si>
  <si>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</si>
  <si>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</si>
  <si>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</si>
  <si>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</si>
  <si>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</si>
  <si>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</si>
  <si>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</si>
  <si>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</si>
  <si>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</si>
  <si>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</si>
  <si>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</si>
  <si>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</si>
  <si>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</si>
  <si>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</si>
  <si>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</si>
  <si>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</si>
  <si>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</si>
  <si>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</si>
  <si>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</si>
  <si>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</si>
  <si>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</si>
  <si>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</si>
  <si>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</si>
  <si>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</si>
  <si>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</si>
  <si>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</si>
  <si>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</si>
  <si>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</si>
  <si>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</si>
  <si>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</si>
  <si>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</si>
  <si>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</si>
  <si>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</si>
  <si>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</si>
  <si>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</si>
  <si>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</si>
  <si>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</si>
  <si>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</si>
  <si>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</si>
  <si>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</si>
  <si>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</si>
  <si>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</si>
  <si>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</si>
  <si>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</si>
  <si>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</si>
  <si>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</si>
  <si>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</si>
  <si>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</si>
  <si>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</si>
  <si>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</si>
  <si>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</si>
  <si>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</si>
  <si>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</si>
  <si>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</si>
  <si>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</si>
  <si>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</si>
  <si>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</si>
  <si>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</si>
  <si>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</si>
  <si>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</si>
  <si>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</si>
  <si>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</si>
  <si>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</si>
  <si>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</si>
  <si>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</si>
  <si>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</si>
  <si>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</si>
  <si>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</si>
  <si>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</si>
  <si>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</si>
  <si>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</si>
  <si>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</si>
  <si>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</si>
  <si>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</si>
  <si>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</si>
  <si>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</si>
  <si>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</si>
  <si>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</si>
  <si>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</si>
  <si>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</si>
  <si>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</si>
  <si>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</si>
  <si>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</si>
  <si>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</si>
  <si>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</si>
  <si>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</si>
  <si>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</si>
  <si>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</si>
  <si>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</si>
  <si>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</si>
  <si>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</si>
  <si>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</si>
  <si>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</si>
  <si>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</si>
  <si>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</si>
  <si>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</si>
  <si>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</si>
  <si>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</si>
  <si>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</si>
  <si>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</si>
  <si>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</si>
  <si>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</si>
  <si>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</si>
  <si>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</si>
  <si>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</si>
  <si>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</si>
  <si>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</si>
  <si>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</si>
  <si>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</si>
  <si>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</si>
  <si>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</si>
  <si>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</si>
  <si>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</si>
  <si>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</si>
  <si>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</si>
  <si>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</si>
  <si>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</si>
  <si>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</si>
  <si>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</si>
  <si>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</si>
  <si>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</si>
  <si>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</si>
  <si>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</si>
  <si>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</si>
  <si>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</si>
  <si>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</si>
  <si>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</si>
  <si>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</si>
  <si>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</si>
  <si>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</si>
  <si>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</si>
  <si>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</si>
  <si>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</si>
  <si>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</si>
  <si>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</si>
  <si>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</si>
  <si>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</si>
  <si>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</si>
  <si>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</si>
  <si>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</si>
  <si>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</si>
  <si>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</si>
  <si>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</si>
  <si>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</si>
  <si>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</si>
  <si>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</si>
  <si>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</si>
  <si>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</si>
  <si>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</si>
  <si>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</si>
  <si>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</si>
  <si>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</si>
  <si>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</si>
  <si>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</si>
  <si>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</si>
  <si>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</si>
  <si>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</si>
  <si>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</si>
  <si>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</si>
  <si>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</si>
  <si>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</si>
  <si>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</si>
  <si>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</si>
  <si>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</si>
  <si>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</si>
  <si>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</si>
  <si>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</si>
  <si>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</si>
  <si>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</si>
  <si>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</si>
  <si>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</si>
  <si>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</si>
  <si>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</si>
  <si>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</si>
  <si>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</si>
  <si>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</si>
  <si>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</si>
  <si>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</si>
  <si>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</si>
  <si>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</si>
  <si>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</si>
  <si>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</si>
  <si>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</si>
  <si>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</si>
  <si>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</si>
  <si>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</si>
  <si>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</si>
  <si>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</si>
  <si>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</si>
  <si>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</si>
  <si>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</si>
  <si>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</si>
  <si>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</si>
  <si>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</si>
  <si>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</si>
  <si>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</si>
  <si>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</si>
  <si>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</si>
  <si>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</si>
  <si>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</si>
  <si>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</si>
  <si>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</si>
  <si>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</si>
  <si>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</si>
  <si>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</si>
  <si>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</si>
  <si>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</si>
  <si>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</si>
  <si>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</si>
  <si>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</si>
  <si>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</si>
  <si>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</si>
  <si>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</si>
  <si>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</si>
  <si>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</si>
  <si>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</si>
  <si>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</si>
  <si>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</si>
  <si>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</si>
  <si>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</si>
  <si>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</si>
  <si>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</si>
  <si>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</si>
  <si>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</si>
  <si>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</si>
  <si>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</si>
  <si>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</si>
  <si>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</si>
  <si>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</si>
  <si>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</si>
  <si>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</si>
  <si>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</si>
  <si>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</si>
  <si>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</si>
  <si>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</si>
  <si>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</si>
  <si>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</si>
  <si>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</si>
  <si>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</si>
  <si>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</si>
  <si>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</si>
  <si>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</si>
  <si>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</si>
  <si>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</si>
  <si>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</si>
  <si>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</si>
  <si>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</si>
  <si>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</si>
  <si>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</si>
  <si>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</si>
  <si>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</si>
  <si>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</si>
  <si>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</si>
  <si>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</si>
  <si>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</si>
  <si>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</si>
  <si>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</si>
  <si>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</si>
  <si>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</si>
  <si>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</si>
  <si>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</si>
  <si>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</si>
  <si>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</si>
  <si>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</si>
  <si>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</si>
  <si>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</si>
  <si>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</si>
  <si>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</si>
  <si>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</si>
  <si>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</si>
  <si>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</si>
  <si>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</si>
  <si>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</si>
  <si>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</si>
  <si>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</si>
  <si>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</si>
  <si>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</si>
  <si>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</si>
  <si>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</si>
  <si>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</si>
  <si>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</si>
  <si>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</si>
  <si>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</si>
  <si>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</si>
  <si>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</si>
  <si>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</si>
  <si>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</si>
  <si>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</si>
  <si>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</si>
  <si>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</si>
  <si>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</si>
  <si>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</si>
  <si>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</si>
  <si>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</si>
  <si>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</si>
  <si>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</si>
  <si>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</si>
  <si>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</si>
  <si>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</si>
  <si>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</si>
  <si>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</si>
  <si>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</si>
  <si>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</si>
  <si>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</si>
  <si>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</si>
  <si>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</si>
  <si>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</si>
  <si>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</si>
  <si>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</si>
  <si>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</si>
  <si>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</si>
  <si>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</si>
  <si>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</si>
  <si>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</si>
  <si>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</si>
  <si>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</si>
  <si>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</si>
  <si>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</si>
  <si>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</si>
  <si>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</si>
  <si>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</si>
  <si>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</si>
  <si>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</si>
  <si>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</si>
  <si>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</si>
  <si>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</si>
  <si>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</si>
  <si>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</si>
  <si>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</si>
  <si>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</si>
  <si>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</si>
  <si>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</si>
  <si>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</si>
  <si>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</si>
  <si>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</si>
  <si>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</si>
  <si>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</si>
  <si>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</si>
  <si>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</si>
  <si>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</si>
  <si>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</si>
  <si>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</si>
  <si>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</si>
  <si>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</si>
  <si>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</si>
  <si>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</si>
  <si>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</si>
  <si>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</si>
  <si>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</si>
  <si>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</si>
  <si>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</si>
  <si>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</si>
  <si>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</si>
  <si>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</si>
  <si>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</si>
  <si>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</si>
  <si>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</si>
  <si>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</si>
  <si>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</si>
  <si>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</si>
  <si>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</si>
  <si>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</si>
  <si>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</si>
  <si>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</si>
  <si>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</si>
  <si>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</si>
  <si>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</si>
  <si>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</si>
  <si>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</si>
  <si>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</si>
  <si>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</si>
  <si>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</si>
  <si>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</si>
  <si>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</si>
  <si>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</si>
  <si>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</si>
  <si>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</si>
  <si>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</si>
  <si>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</si>
  <si>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</si>
  <si>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</si>
  <si>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</si>
  <si>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</si>
  <si>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</si>
  <si>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</si>
  <si>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</si>
  <si>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</si>
  <si>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</si>
  <si>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</si>
  <si>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</si>
  <si>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</si>
  <si>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</si>
  <si>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</si>
  <si>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</si>
  <si>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</si>
  <si>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</si>
  <si>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</si>
  <si>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</si>
  <si>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</si>
  <si>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</si>
  <si>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</si>
  <si>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</si>
  <si>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</si>
  <si>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</si>
  <si>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</si>
  <si>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</si>
  <si>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</si>
  <si>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</si>
  <si>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</si>
  <si>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</si>
  <si>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</si>
  <si>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</si>
  <si>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</si>
  <si>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</si>
  <si>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</si>
  <si>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</si>
  <si>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</si>
  <si>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</si>
  <si>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</si>
  <si>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</si>
  <si>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</si>
  <si>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</si>
  <si>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</si>
  <si>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</si>
  <si>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</si>
  <si>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</si>
  <si>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</si>
  <si>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</si>
  <si>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</si>
  <si>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</si>
  <si>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</si>
  <si>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</si>
  <si>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</si>
  <si>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</si>
  <si>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</si>
  <si>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</si>
  <si>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</si>
  <si>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</si>
  <si>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</si>
  <si>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</si>
  <si>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</si>
  <si>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</si>
  <si>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</si>
  <si>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</si>
  <si>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</si>
  <si>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</si>
  <si>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</si>
  <si>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</si>
  <si>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</si>
  <si>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</si>
  <si>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</si>
  <si>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</si>
  <si>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</si>
  <si>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</si>
  <si>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</si>
  <si>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</si>
  <si>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</si>
  <si>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</si>
  <si>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</si>
  <si>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</si>
  <si>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</si>
  <si>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</si>
  <si>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</si>
  <si>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</si>
  <si>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</si>
  <si>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</si>
  <si>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</si>
  <si>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</si>
  <si>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</si>
  <si>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</si>
  <si>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</si>
  <si>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</si>
  <si>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</si>
  <si>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</si>
  <si>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</si>
  <si>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</si>
  <si>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</si>
  <si>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</si>
  <si>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</si>
  <si>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</si>
  <si>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</si>
  <si>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</si>
  <si>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</si>
  <si>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</si>
  <si>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</si>
  <si>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</si>
  <si>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</si>
  <si>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</si>
  <si>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</si>
  <si>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</si>
  <si>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</si>
  <si>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</si>
  <si>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</si>
  <si>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</si>
  <si>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</si>
  <si>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</si>
  <si>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</si>
  <si>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</si>
  <si>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</si>
  <si>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</si>
  <si>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</si>
  <si>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</si>
  <si>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</si>
  <si>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</si>
  <si>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</si>
  <si>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</si>
  <si>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</si>
  <si>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</si>
  <si>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</si>
  <si>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</si>
  <si>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</si>
  <si>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</si>
  <si>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</si>
  <si>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</si>
  <si>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</si>
  <si>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</si>
  <si>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</si>
  <si>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</si>
  <si>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</si>
  <si>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</si>
  <si>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</si>
  <si>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</si>
  <si>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</si>
  <si>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</si>
  <si>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</si>
  <si>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</si>
  <si>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</si>
  <si>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</si>
  <si>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</si>
  <si>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</si>
  <si>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</si>
  <si>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</si>
  <si>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</si>
  <si>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</si>
  <si>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</si>
  <si>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</si>
  <si>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</si>
  <si>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</si>
  <si>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</si>
  <si>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</si>
  <si>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</si>
  <si>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</si>
  <si>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</si>
  <si>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</si>
  <si>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</si>
  <si>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</si>
  <si>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</si>
  <si>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</si>
  <si>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</si>
  <si>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</si>
  <si>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</si>
  <si>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</si>
  <si>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</si>
  <si>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</si>
  <si>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</si>
  <si>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</si>
  <si>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</si>
  <si>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</si>
  <si>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</si>
  <si>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</si>
  <si>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</si>
  <si>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</si>
  <si>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</si>
  <si>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</si>
  <si>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</si>
  <si>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</si>
  <si>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</si>
  <si>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</si>
  <si>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</si>
  <si>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</si>
  <si>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</si>
  <si>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</si>
  <si>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</si>
  <si>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</si>
  <si>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</si>
  <si>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</si>
  <si>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</si>
  <si>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</si>
  <si>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</si>
  <si>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</si>
  <si>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</si>
  <si>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</si>
  <si>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</si>
  <si>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</si>
  <si>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</si>
  <si>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</si>
  <si>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</si>
  <si>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</si>
  <si>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</si>
  <si>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</si>
  <si>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</si>
  <si>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</si>
  <si>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</si>
  <si>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</si>
  <si>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</si>
  <si>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</si>
  <si>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</si>
  <si>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</si>
  <si>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</si>
  <si>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</si>
  <si>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</si>
  <si>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</si>
  <si>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</si>
  <si>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</si>
  <si>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</si>
  <si>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</si>
  <si>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</si>
  <si>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</si>
  <si>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</si>
  <si>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</si>
  <si>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</si>
  <si>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</si>
  <si>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</si>
  <si>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</si>
  <si>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</si>
  <si>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</si>
  <si>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</si>
  <si>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</si>
  <si>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</si>
  <si>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</si>
  <si>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</si>
  <si>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</si>
  <si>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</si>
  <si>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</si>
  <si>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</si>
  <si>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</si>
  <si>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</si>
  <si>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</si>
  <si>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</si>
  <si>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</si>
  <si>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</si>
  <si>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</si>
  <si>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</si>
  <si>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</si>
  <si>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</si>
  <si>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</si>
  <si>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</si>
  <si>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</si>
  <si>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</si>
  <si>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</si>
  <si>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</si>
  <si>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</si>
  <si>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</si>
  <si>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</si>
  <si>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</si>
  <si>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</si>
  <si>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</si>
  <si>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</si>
  <si>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</si>
  <si>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</si>
  <si>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</si>
  <si>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</si>
  <si>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</si>
  <si>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</si>
  <si>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</si>
  <si>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</si>
  <si>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</si>
  <si>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</si>
  <si>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</si>
  <si>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</si>
  <si>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</si>
  <si>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</si>
  <si>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</si>
  <si>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</si>
  <si>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</si>
  <si>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</si>
  <si>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</si>
  <si>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</si>
  <si>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</si>
  <si>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</si>
  <si>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</si>
  <si>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</si>
  <si>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</si>
  <si>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</si>
  <si>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</si>
  <si>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</si>
  <si>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</si>
  <si>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</si>
  <si>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</si>
  <si>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</si>
  <si>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</si>
  <si>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</si>
  <si>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</si>
  <si>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</si>
  <si>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</si>
  <si>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</si>
  <si>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</si>
  <si>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</si>
  <si>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</si>
  <si>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</si>
  <si>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</si>
  <si>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</si>
  <si>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</si>
  <si>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</si>
  <si>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</si>
  <si>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</si>
  <si>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</si>
  <si>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</si>
  <si>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</si>
  <si>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</si>
  <si>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</si>
  <si>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</si>
  <si>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</si>
  <si>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</si>
  <si>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</si>
  <si>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</si>
  <si>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</si>
  <si>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</si>
  <si>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</si>
  <si>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</si>
  <si>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</si>
  <si>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</si>
  <si>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</si>
  <si>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</si>
  <si>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</si>
  <si>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</si>
  <si>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</si>
  <si>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</si>
  <si>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</si>
  <si>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</si>
  <si>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</si>
  <si>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</si>
  <si>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</si>
  <si>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</si>
  <si>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</si>
  <si>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</si>
  <si>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</si>
  <si>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</si>
  <si>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</si>
  <si>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</si>
  <si>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</si>
  <si>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</si>
  <si>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</si>
  <si>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</si>
  <si>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</si>
  <si>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</si>
  <si>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</si>
  <si>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</si>
  <si>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</si>
  <si>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</si>
  <si>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</si>
  <si>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</si>
  <si>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</si>
  <si>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</si>
  <si>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</si>
  <si>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</si>
  <si>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</si>
  <si>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</si>
  <si>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</si>
  <si>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</si>
  <si>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</si>
  <si>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</si>
  <si>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</si>
  <si>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</si>
  <si>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</si>
  <si>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</si>
  <si>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</si>
  <si>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</si>
  <si>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</si>
  <si>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</si>
  <si>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</si>
  <si>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</si>
  <si>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</si>
  <si>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</si>
  <si>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</si>
  <si>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</si>
  <si>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</si>
  <si>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</si>
  <si>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</si>
  <si>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</si>
  <si>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</si>
  <si>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</si>
  <si>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</si>
  <si>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</si>
  <si>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</si>
  <si>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</si>
  <si>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</si>
  <si>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</si>
  <si>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</si>
  <si>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</si>
  <si>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</si>
  <si>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</si>
  <si>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</si>
  <si>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</si>
  <si>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</si>
  <si>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</si>
  <si>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</si>
  <si>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</si>
  <si>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</si>
  <si>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</si>
  <si>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</si>
  <si>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</si>
  <si>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</si>
  <si>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</si>
  <si>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</si>
  <si>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</si>
  <si>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</si>
  <si>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</si>
  <si>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</si>
  <si>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</si>
  <si>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</si>
  <si>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</si>
  <si>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</si>
  <si>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</si>
  <si>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</si>
  <si>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</si>
  <si>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</si>
  <si>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</si>
  <si>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</si>
  <si>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</si>
  <si>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</si>
  <si>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</si>
  <si>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</si>
  <si>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</si>
  <si>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</si>
  <si>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</si>
  <si>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</si>
  <si>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</si>
  <si>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</si>
  <si>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</si>
  <si>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</si>
  <si>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</si>
  <si>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</si>
  <si>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</si>
  <si>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</si>
  <si>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</si>
  <si>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</si>
  <si>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</si>
  <si>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</si>
  <si>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</si>
  <si>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</si>
  <si>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</si>
  <si>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</si>
  <si>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</si>
  <si>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</si>
  <si>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</si>
  <si>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</si>
  <si>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</si>
  <si>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</si>
  <si>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</si>
  <si>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</si>
  <si>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</si>
  <si>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</si>
  <si>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</si>
  <si>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</si>
  <si>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</si>
  <si>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</si>
  <si>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</si>
  <si>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</si>
  <si>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</si>
  <si>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</si>
  <si>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</si>
  <si>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</si>
  <si>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</si>
  <si>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</si>
  <si>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</si>
  <si>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</si>
  <si>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</si>
  <si>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</si>
  <si>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</si>
  <si>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</si>
  <si>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</si>
  <si>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</si>
  <si>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</si>
  <si>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</si>
  <si>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</si>
  <si>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</si>
  <si>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</si>
  <si>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</si>
  <si>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</si>
  <si>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</si>
  <si>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</si>
  <si>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</si>
  <si>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</si>
  <si>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</si>
  <si>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</si>
  <si>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</si>
  <si>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</si>
  <si>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</si>
  <si>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</si>
  <si>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</si>
  <si>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</si>
  <si>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</si>
  <si>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</si>
  <si>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</si>
  <si>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</si>
  <si>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</si>
  <si>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</si>
  <si>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</si>
  <si>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</si>
  <si>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</si>
  <si>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</si>
  <si>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</si>
  <si>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</si>
  <si>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</si>
  <si>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</si>
  <si>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</si>
  <si>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</si>
  <si>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</si>
  <si>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</si>
  <si>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</si>
  <si>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</si>
  <si>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</si>
  <si>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</si>
  <si>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</si>
  <si>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</si>
  <si>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</si>
  <si>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</si>
  <si>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</si>
  <si>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</si>
  <si>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</si>
  <si>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</si>
  <si>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</si>
  <si>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</si>
  <si>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</si>
  <si>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</si>
  <si>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</si>
  <si>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</si>
  <si>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</si>
  <si>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</si>
  <si>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</si>
  <si>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</si>
  <si>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</si>
  <si>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</si>
  <si>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</si>
  <si>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</si>
  <si>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</si>
  <si>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</si>
  <si>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</si>
  <si>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</si>
  <si>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</si>
  <si>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</si>
  <si>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</si>
  <si>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</si>
  <si>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</si>
  <si>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</si>
  <si>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</si>
  <si>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</si>
  <si>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</si>
  <si>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</si>
  <si>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</si>
  <si>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</si>
  <si>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</si>
  <si>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</si>
  <si>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</si>
  <si>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</si>
  <si>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</si>
  <si>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</si>
  <si>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</si>
  <si>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</si>
  <si>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</si>
  <si>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</si>
  <si>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</si>
  <si>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</si>
  <si>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</si>
  <si>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</si>
  <si>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</si>
  <si>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</si>
  <si>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</si>
  <si>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</si>
  <si>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</si>
  <si>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</si>
  <si>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</si>
  <si>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</si>
  <si>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</si>
  <si>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</si>
  <si>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</si>
  <si>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</si>
  <si>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</si>
  <si>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</si>
  <si>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</si>
  <si>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</si>
  <si>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</si>
  <si>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</si>
  <si>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</si>
  <si>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</si>
  <si>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</si>
  <si>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</si>
  <si>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</si>
  <si>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</si>
  <si>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</si>
  <si>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</si>
  <si>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</si>
  <si>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</si>
  <si>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</si>
  <si>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</si>
  <si>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</si>
  <si>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</si>
  <si>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</si>
  <si>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</si>
  <si>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</si>
  <si>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</si>
  <si>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</si>
  <si>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</si>
  <si>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</si>
  <si>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</si>
  <si>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</si>
  <si>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</si>
  <si>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</si>
  <si>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</si>
  <si>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</si>
  <si>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</si>
  <si>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</si>
  <si>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</si>
  <si>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</si>
  <si>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</si>
  <si>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</si>
  <si>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</si>
  <si>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</si>
  <si>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</si>
  <si>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</si>
  <si>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</si>
  <si>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</si>
  <si>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</si>
  <si>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</si>
  <si>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</si>
  <si>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</si>
  <si>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</si>
  <si>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</si>
  <si>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</si>
  <si>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</si>
  <si>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</si>
  <si>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</si>
  <si>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</si>
  <si>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</si>
  <si>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</si>
  <si>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</si>
  <si>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</si>
  <si>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</si>
  <si>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</si>
  <si>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</si>
  <si>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</si>
  <si>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</si>
  <si>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</si>
  <si>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</si>
  <si>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</si>
  <si>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</si>
  <si>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</si>
  <si>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</si>
  <si>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</si>
  <si>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</si>
  <si>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</si>
  <si>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</si>
  <si>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</si>
  <si>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</si>
  <si>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</si>
  <si>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</si>
  <si>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</si>
  <si>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</si>
  <si>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</si>
  <si>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</si>
  <si>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</si>
  <si>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</si>
  <si>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</si>
  <si>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</si>
  <si>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</si>
  <si>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</si>
  <si>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</si>
  <si>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</si>
  <si>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</si>
  <si>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</si>
  <si>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</si>
  <si>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</si>
  <si>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</si>
  <si>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</si>
  <si>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</si>
  <si>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</si>
  <si>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</si>
  <si>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</si>
  <si>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</si>
  <si>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</si>
  <si>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</si>
  <si>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</si>
  <si>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</si>
  <si>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</si>
  <si>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</si>
  <si>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</si>
  <si>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</si>
  <si>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</si>
  <si>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</si>
  <si>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</si>
  <si>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</si>
  <si>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</si>
  <si>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</si>
  <si>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</si>
  <si>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</si>
  <si>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</si>
  <si>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</si>
  <si>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</si>
  <si>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</si>
  <si>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</si>
  <si>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</si>
  <si>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</si>
  <si>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</si>
  <si>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</si>
  <si>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</si>
  <si>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</si>
  <si>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</si>
  <si>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</si>
  <si>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</si>
  <si>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</si>
  <si>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</si>
  <si>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</si>
  <si>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</si>
  <si>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</si>
  <si>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</si>
  <si>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</si>
  <si>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</si>
  <si>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</si>
  <si>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</si>
  <si>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</si>
  <si>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</si>
  <si>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</si>
  <si>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</si>
  <si>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</si>
  <si>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</si>
  <si>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</si>
  <si>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</si>
  <si>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</si>
  <si>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</si>
  <si>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</si>
  <si>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</si>
  <si>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</si>
  <si>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</si>
  <si>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</si>
  <si>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</si>
  <si>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</si>
  <si>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</si>
  <si>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</si>
  <si>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</si>
  <si>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</si>
  <si>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</si>
  <si>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</si>
  <si>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</si>
  <si>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</si>
  <si>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</si>
  <si>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</si>
  <si>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</si>
  <si>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</si>
  <si>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</si>
  <si>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</si>
  <si>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</si>
  <si>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</si>
  <si>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</si>
  <si>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</si>
  <si>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</si>
  <si>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</si>
  <si>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</si>
  <si>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</si>
  <si>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</si>
  <si>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</si>
  <si>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</si>
  <si>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</si>
  <si>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</si>
  <si>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</si>
  <si>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</si>
  <si>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</si>
  <si>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</si>
  <si>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</si>
  <si>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</si>
  <si>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</si>
  <si>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</si>
  <si>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</si>
  <si>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</si>
  <si>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</si>
  <si>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</si>
  <si>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</si>
  <si>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</si>
  <si>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</si>
  <si>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</si>
  <si>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</si>
  <si>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</si>
  <si>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</si>
  <si>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</si>
  <si>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</si>
  <si>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</si>
  <si>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</si>
  <si>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</si>
  <si>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</si>
  <si>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</si>
  <si>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</si>
  <si>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</si>
  <si>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</si>
  <si>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</si>
  <si>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</si>
  <si>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</si>
  <si>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</si>
  <si>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</si>
  <si>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</si>
  <si>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</si>
  <si>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</si>
  <si>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</si>
  <si>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</si>
  <si>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</si>
  <si>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</si>
  <si>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</si>
  <si>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</si>
  <si>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</si>
  <si>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</si>
  <si>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</si>
  <si>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</si>
  <si>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</si>
  <si>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</si>
  <si>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</si>
  <si>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</si>
  <si>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</si>
  <si>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</si>
  <si>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</si>
  <si>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</si>
  <si>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</si>
  <si>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</si>
  <si>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</si>
  <si>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</si>
  <si>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</si>
  <si>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</si>
  <si>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</si>
  <si>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</si>
  <si>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</si>
  <si>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</si>
  <si>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</si>
  <si>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</si>
  <si>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</si>
  <si>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</si>
  <si>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</si>
  <si>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</si>
  <si>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</si>
  <si>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</si>
  <si>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</si>
  <si>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</si>
  <si>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</si>
  <si>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</si>
  <si>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</si>
  <si>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</si>
  <si>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</si>
  <si>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</si>
  <si>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</si>
  <si>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</si>
  <si>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</si>
  <si>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</si>
  <si>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</si>
  <si>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</si>
  <si>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</si>
  <si>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</si>
  <si>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</si>
  <si>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</si>
  <si>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</si>
  <si>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</si>
  <si>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</si>
  <si>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</si>
  <si>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</si>
  <si>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</si>
  <si>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</si>
  <si>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</si>
  <si>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</si>
  <si>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</si>
  <si>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</si>
  <si>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</si>
  <si>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</si>
  <si>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</si>
  <si>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</si>
  <si>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</si>
  <si>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</si>
  <si>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</si>
  <si>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</si>
  <si>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</si>
  <si>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</si>
  <si>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</si>
  <si>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</si>
  <si>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</si>
  <si>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</si>
  <si>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</si>
  <si>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</si>
  <si>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</si>
  <si>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</si>
  <si>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</si>
  <si>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</si>
  <si>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</si>
  <si>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</si>
  <si>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</si>
  <si>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</si>
  <si>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</si>
  <si>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</si>
  <si>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</si>
  <si>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</si>
  <si>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</si>
  <si>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</si>
  <si>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</si>
  <si>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</si>
  <si>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</si>
  <si>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</si>
  <si>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</si>
  <si>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</si>
  <si>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</si>
  <si>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</si>
  <si>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</si>
  <si>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</si>
  <si>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</si>
  <si>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</si>
  <si>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</si>
  <si>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</si>
  <si>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</si>
  <si>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</si>
  <si>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</si>
  <si>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</si>
  <si>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</si>
  <si>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</si>
  <si>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</si>
  <si>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</si>
  <si>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</si>
  <si>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</si>
  <si>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</si>
  <si>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</si>
  <si>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</si>
  <si>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</si>
  <si>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</si>
  <si>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</si>
  <si>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</si>
  <si>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</si>
  <si>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</si>
  <si>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</si>
  <si>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</si>
  <si>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</si>
  <si>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</si>
  <si>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</si>
  <si>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</si>
  <si>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</si>
  <si>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</si>
  <si>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</si>
  <si>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</si>
  <si>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</si>
  <si>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</si>
  <si>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</si>
  <si>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</si>
  <si>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</si>
  <si>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</si>
  <si>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</si>
  <si>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</si>
  <si>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</si>
  <si>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</si>
  <si>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</si>
  <si>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</si>
  <si>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</si>
  <si>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</si>
  <si>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</si>
  <si>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</si>
  <si>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</si>
  <si>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</si>
  <si>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</si>
  <si>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</si>
  <si>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</si>
  <si>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</si>
  <si>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</si>
  <si>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</si>
  <si>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</si>
  <si>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</si>
  <si>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</si>
  <si>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</si>
  <si>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</si>
  <si>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</si>
  <si>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</si>
  <si>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</si>
  <si>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</si>
  <si>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</si>
  <si>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</si>
  <si>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</si>
  <si>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</si>
  <si>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</si>
  <si>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</si>
  <si>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</si>
  <si>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</si>
  <si>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</si>
  <si>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</si>
  <si>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</si>
  <si>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</si>
  <si>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</si>
  <si>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</si>
  <si>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</si>
  <si>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</si>
  <si>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</si>
  <si>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</si>
  <si>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</si>
  <si>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</si>
  <si>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</si>
  <si>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</si>
  <si>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</si>
  <si>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</si>
  <si>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</si>
  <si>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</si>
  <si>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</si>
  <si>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</si>
  <si>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</si>
  <si>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</si>
  <si>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</si>
  <si>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</si>
  <si>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</si>
  <si>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</si>
  <si>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</si>
  <si>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</si>
  <si>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</si>
  <si>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</si>
  <si>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</si>
  <si>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</si>
  <si>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</si>
  <si>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</si>
  <si>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</si>
  <si>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</si>
  <si>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</si>
  <si>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</si>
  <si>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</si>
  <si>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</si>
  <si>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</si>
  <si>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</si>
  <si>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</si>
  <si>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</si>
  <si>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</si>
  <si>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</si>
  <si>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</si>
  <si>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</si>
  <si>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</si>
  <si>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</si>
  <si>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</si>
  <si>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</si>
  <si>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</si>
  <si>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</si>
  <si>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</si>
  <si>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</si>
  <si>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</si>
  <si>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</si>
  <si>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</si>
  <si>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</si>
  <si>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</si>
  <si>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</si>
  <si>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</si>
  <si>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</si>
  <si>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</si>
  <si>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</si>
  <si>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</si>
  <si>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</si>
  <si>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</si>
  <si>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</si>
  <si>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</si>
  <si>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</si>
  <si>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</si>
  <si>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</si>
  <si>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</si>
  <si>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</si>
  <si>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</si>
  <si>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</si>
  <si>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</si>
  <si>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</si>
  <si>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</si>
  <si>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</si>
  <si>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</si>
  <si>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</si>
  <si>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</si>
  <si>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</si>
  <si>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</si>
  <si>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</si>
  <si>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</si>
  <si>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</si>
  <si>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</si>
  <si>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</si>
  <si>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</si>
  <si>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</si>
  <si>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</si>
  <si>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</si>
  <si>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</si>
  <si>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</si>
  <si>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</si>
  <si>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</si>
  <si>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</si>
  <si>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</si>
  <si>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</si>
  <si>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</si>
  <si>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</si>
  <si>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</si>
  <si>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</si>
  <si>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</si>
  <si>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</si>
  <si>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</si>
  <si>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</si>
  <si>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</si>
  <si>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</si>
  <si>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</si>
  <si>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</si>
  <si>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</si>
  <si>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</si>
  <si>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</si>
  <si>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</si>
  <si>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</si>
  <si>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</si>
  <si>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</si>
  <si>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</si>
  <si>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</si>
  <si>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</si>
  <si>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</si>
  <si>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</si>
  <si>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</si>
  <si>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</si>
  <si>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</si>
  <si>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</si>
  <si>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</si>
  <si>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</si>
  <si>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</si>
  <si>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</si>
  <si>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</si>
  <si>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</si>
  <si>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</si>
  <si>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</si>
  <si>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</si>
  <si>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</si>
  <si>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</si>
  <si>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</si>
  <si>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</si>
  <si>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</si>
  <si>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</si>
  <si>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</si>
  <si>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</si>
  <si>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</si>
  <si>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</si>
  <si>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</si>
  <si>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</si>
  <si>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</si>
  <si>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</si>
  <si>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</si>
  <si>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</si>
  <si>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</si>
  <si>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</si>
  <si>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</si>
  <si>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</si>
  <si>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</si>
  <si>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</si>
  <si>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</si>
  <si>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</si>
  <si>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</si>
  <si>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</si>
  <si>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</si>
  <si>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</si>
  <si>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</si>
  <si>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</si>
  <si>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</si>
  <si>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</si>
  <si>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</si>
  <si>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</si>
  <si>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</si>
  <si>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</si>
  <si>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</si>
  <si>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</si>
  <si>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</si>
  <si>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</si>
  <si>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</si>
  <si>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</si>
  <si>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</si>
  <si>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</si>
  <si>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</si>
  <si>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</si>
  <si>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</si>
  <si>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</si>
  <si>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</si>
  <si>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</si>
  <si>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</si>
  <si>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</si>
  <si>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</si>
  <si>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</si>
  <si>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</si>
  <si>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</si>
  <si>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</si>
  <si>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</si>
  <si>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</si>
  <si>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</si>
  <si>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</si>
  <si>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</si>
  <si>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</si>
  <si>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</si>
  <si>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</si>
  <si>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</si>
  <si>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</si>
  <si>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</si>
  <si>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</si>
  <si>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</si>
  <si>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</si>
  <si>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</si>
  <si>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</si>
  <si>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</si>
  <si>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</si>
  <si>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</si>
  <si>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</si>
  <si>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</si>
  <si>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</si>
  <si>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</si>
  <si>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</si>
  <si>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</si>
  <si>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</si>
  <si>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</si>
  <si>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</si>
  <si>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</si>
  <si>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</si>
  <si>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</si>
  <si>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</si>
  <si>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</si>
  <si>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</si>
  <si>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</si>
  <si>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</si>
  <si>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</si>
  <si>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</si>
  <si>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</si>
  <si>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</si>
  <si>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</si>
  <si>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</si>
  <si>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</si>
  <si>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</si>
  <si>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</si>
  <si>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</si>
  <si>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</si>
  <si>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</si>
  <si>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</si>
  <si>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</si>
  <si>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</si>
  <si>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</si>
  <si>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</si>
  <si>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</si>
  <si>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</si>
  <si>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</si>
  <si>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</si>
  <si>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</si>
  <si>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</si>
  <si>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</si>
  <si>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</si>
  <si>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</si>
  <si>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</si>
  <si>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</si>
  <si>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</si>
  <si>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</si>
  <si>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</si>
  <si>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</si>
  <si>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</si>
  <si>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</si>
  <si>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</si>
  <si>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</si>
  <si>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</si>
  <si>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</si>
  <si>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</si>
  <si>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</si>
  <si>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</si>
  <si>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</si>
  <si>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</si>
  <si>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</si>
  <si>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</si>
  <si>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</si>
  <si>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</si>
  <si>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</si>
  <si>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</si>
  <si>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</si>
  <si>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</si>
  <si>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</si>
  <si>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</si>
  <si>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</si>
  <si>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</si>
  <si>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</si>
  <si>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</si>
  <si>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</si>
  <si>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</si>
  <si>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</si>
  <si>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</si>
  <si>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</si>
  <si>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</si>
  <si>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</si>
  <si>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</si>
  <si>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</si>
  <si>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</si>
  <si>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</si>
  <si>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</si>
  <si>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</si>
  <si>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</si>
  <si>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</si>
  <si>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</si>
  <si>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</si>
  <si>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</si>
  <si>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</si>
  <si>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</si>
  <si>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</si>
  <si>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</si>
  <si>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</si>
  <si>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</si>
  <si>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</si>
  <si>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</si>
  <si>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</si>
  <si>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</si>
  <si>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</si>
  <si>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</si>
  <si>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</si>
  <si>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</si>
  <si>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</si>
  <si>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</si>
  <si>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</si>
  <si>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</si>
  <si>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</si>
  <si>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</si>
  <si>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</si>
  <si>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</si>
  <si>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</si>
  <si>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</si>
  <si>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</si>
  <si>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</si>
  <si>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</si>
  <si>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</si>
  <si>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</si>
  <si>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</si>
  <si>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</si>
  <si>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</si>
  <si>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</si>
  <si>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</si>
  <si>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</si>
  <si>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</si>
  <si>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</si>
  <si>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</si>
  <si>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</si>
  <si>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</si>
  <si>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</si>
  <si>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</si>
  <si>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</si>
  <si>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</si>
  <si>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</si>
  <si>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</si>
  <si>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</si>
  <si>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</si>
  <si>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</si>
  <si>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</si>
  <si>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</si>
  <si>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</si>
  <si>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</si>
  <si>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</si>
  <si>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</si>
  <si>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</si>
  <si>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</si>
  <si>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</si>
  <si>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</si>
  <si>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</si>
  <si>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</si>
  <si>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</si>
  <si>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</si>
  <si>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</si>
  <si>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</si>
  <si>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</si>
  <si>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</si>
  <si>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</si>
  <si>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</si>
  <si>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</si>
  <si>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</si>
  <si>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</si>
  <si>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</si>
  <si>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</si>
  <si>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</si>
  <si>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</si>
  <si>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</si>
  <si>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</si>
  <si>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</si>
  <si>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</si>
  <si>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</si>
  <si>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</si>
  <si>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</si>
  <si>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</si>
  <si>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</si>
  <si>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</si>
  <si>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</si>
  <si>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</si>
  <si>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</si>
  <si>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</si>
  <si>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</si>
  <si>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</si>
  <si>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</si>
  <si>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</si>
  <si>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</si>
  <si>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</si>
  <si>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</si>
  <si>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</si>
  <si>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</si>
  <si>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</si>
  <si>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</si>
  <si>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</si>
  <si>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</si>
  <si>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</si>
  <si>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</si>
  <si>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</si>
  <si>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</si>
  <si>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</si>
  <si>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</si>
  <si>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</si>
  <si>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</si>
  <si>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</si>
  <si>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</si>
  <si>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</si>
  <si>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</si>
  <si>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</si>
  <si>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</si>
  <si>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</si>
  <si>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</si>
  <si>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</si>
  <si>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</si>
  <si>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</si>
  <si>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</si>
  <si>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</si>
  <si>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</si>
  <si>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</si>
  <si>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</si>
  <si>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</si>
  <si>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</si>
  <si>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</si>
  <si>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</si>
  <si>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</si>
  <si>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</si>
  <si>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</si>
  <si>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</si>
  <si>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</si>
  <si>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</si>
  <si>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</si>
  <si>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</si>
  <si>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</si>
  <si>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</si>
  <si>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</si>
  <si>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</si>
  <si>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</si>
  <si>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</si>
  <si>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</si>
  <si>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</si>
  <si>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</si>
  <si>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</si>
  <si>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</si>
  <si>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</si>
  <si>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</si>
  <si>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</si>
  <si>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</si>
  <si>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</si>
  <si>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</si>
  <si>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</si>
  <si>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</si>
  <si>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</si>
  <si>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</si>
  <si>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</si>
  <si>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</si>
  <si>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</si>
  <si>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</si>
  <si>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</si>
  <si>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</si>
  <si>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</si>
  <si>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</si>
  <si>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</si>
  <si>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</si>
  <si>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</si>
  <si>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</si>
  <si>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</si>
  <si>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</si>
  <si>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</si>
  <si>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</si>
  <si>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</si>
  <si>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</si>
  <si>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</si>
  <si>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</si>
  <si>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</si>
  <si>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</si>
  <si>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</si>
  <si>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</si>
  <si>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</si>
  <si>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</si>
  <si>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</si>
  <si>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</si>
  <si>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</si>
  <si>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</si>
  <si>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</si>
  <si>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</si>
  <si>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</si>
  <si>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</si>
  <si>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</si>
  <si>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</si>
  <si>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</si>
  <si>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</si>
  <si>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</si>
  <si>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</si>
  <si>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</si>
  <si>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</si>
  <si>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</si>
  <si>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</si>
  <si>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</si>
  <si>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</si>
  <si>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</si>
  <si>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</si>
  <si>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</si>
  <si>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</si>
  <si>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</si>
  <si>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</si>
  <si>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</si>
  <si>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</si>
  <si>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</si>
  <si>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</si>
  <si>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</si>
  <si>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</si>
  <si>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</si>
  <si>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</si>
  <si>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</si>
  <si>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</si>
  <si>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</si>
  <si>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</si>
  <si>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</si>
  <si>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</si>
  <si>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</si>
  <si>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</si>
  <si>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</si>
  <si>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</si>
  <si>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</si>
  <si>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</si>
  <si>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</si>
  <si>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</si>
  <si>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</si>
  <si>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</si>
  <si>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</si>
  <si>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</si>
  <si>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</si>
  <si>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</si>
  <si>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</si>
  <si>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</si>
  <si>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</si>
  <si>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</si>
  <si>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</si>
  <si>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</si>
  <si>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</si>
  <si>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</si>
  <si>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</si>
  <si>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</si>
  <si>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</si>
  <si>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</si>
  <si>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</si>
  <si>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</si>
  <si>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</si>
  <si>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</si>
  <si>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</si>
  <si>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</si>
  <si>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</si>
  <si>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</si>
  <si>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</si>
  <si>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</si>
  <si>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</si>
  <si>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</si>
  <si>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</si>
  <si>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</si>
  <si>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</si>
  <si>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</si>
  <si>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</si>
  <si>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</si>
  <si>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</si>
  <si>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</si>
  <si>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</si>
  <si>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</si>
  <si>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</si>
  <si>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</si>
  <si>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</si>
  <si>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</si>
  <si>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</si>
  <si>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</si>
  <si>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</si>
  <si>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</si>
  <si>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</si>
  <si>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</si>
  <si>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</si>
  <si>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</si>
  <si>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</si>
  <si>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</si>
  <si>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</si>
  <si>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</si>
  <si>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</si>
  <si>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</si>
  <si>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</si>
  <si>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</si>
  <si>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</si>
  <si>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</si>
  <si>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</si>
  <si>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</si>
  <si>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</si>
  <si>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</si>
  <si>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</si>
  <si>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</si>
  <si>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</si>
  <si>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</si>
  <si>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</si>
  <si>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</si>
  <si>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</si>
  <si>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</si>
  <si>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</si>
  <si>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</si>
  <si>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</si>
  <si>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</si>
  <si>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</si>
  <si>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</si>
  <si>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</si>
  <si>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</si>
  <si>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</si>
  <si>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</si>
  <si>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</si>
  <si>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</si>
  <si>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</si>
  <si>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</si>
  <si>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</si>
  <si>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</si>
  <si>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</si>
  <si>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</si>
  <si>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</si>
  <si>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</si>
  <si>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</si>
  <si>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</si>
  <si>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</si>
  <si>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</si>
  <si>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</si>
  <si>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</si>
  <si>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</si>
  <si>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</si>
  <si>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</si>
  <si>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</si>
  <si>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</si>
  <si>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</si>
  <si>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</si>
  <si>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</si>
  <si>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</si>
  <si>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</si>
  <si>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</si>
  <si>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</si>
  <si>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</si>
  <si>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</si>
  <si>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</si>
  <si>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</si>
  <si>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</si>
  <si>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</si>
  <si>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</si>
  <si>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</si>
  <si>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</si>
  <si>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</si>
  <si>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</si>
  <si>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</si>
  <si>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</si>
  <si>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</si>
  <si>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</si>
  <si>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</si>
  <si>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</si>
  <si>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</si>
  <si>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</si>
  <si>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</si>
  <si>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</si>
  <si>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</si>
  <si>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</si>
  <si>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</si>
  <si>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</si>
  <si>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</si>
  <si>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</si>
  <si>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</si>
  <si>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</si>
  <si>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</si>
  <si>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</si>
  <si>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</si>
  <si>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</si>
  <si>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</si>
  <si>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</si>
  <si>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</si>
  <si>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</si>
  <si>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</si>
  <si>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</si>
  <si>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</si>
  <si>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</si>
  <si>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</si>
  <si>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</si>
  <si>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</si>
  <si>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</si>
  <si>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</si>
  <si>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</si>
  <si>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</si>
  <si>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</si>
  <si>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</si>
  <si>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</si>
  <si>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</si>
  <si>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</si>
  <si>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</si>
  <si>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</si>
  <si>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</si>
  <si>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</si>
  <si>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</si>
  <si>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</si>
  <si>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</si>
  <si>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</si>
  <si>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</si>
  <si>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</si>
  <si>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</si>
  <si>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</si>
  <si>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</si>
  <si>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</si>
  <si>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</si>
  <si>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</si>
  <si>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</si>
  <si>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</si>
  <si>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</si>
  <si>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</si>
  <si>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</si>
  <si>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</si>
  <si>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</si>
  <si>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</si>
  <si>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</si>
  <si>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</si>
  <si>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</si>
  <si>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</si>
  <si>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</si>
  <si>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</si>
  <si>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</si>
  <si>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</si>
  <si>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</si>
  <si>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</si>
  <si>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</si>
  <si>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</si>
  <si>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</si>
  <si>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</si>
  <si>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</si>
  <si>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</si>
  <si>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</si>
  <si>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</si>
  <si>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</si>
  <si>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</si>
  <si>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</si>
  <si>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</si>
  <si>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</si>
  <si>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</si>
  <si>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</si>
  <si>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</si>
  <si>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</si>
  <si>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</si>
  <si>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</si>
  <si>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</si>
  <si>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</si>
  <si>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</si>
  <si>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</si>
  <si>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</si>
  <si>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</si>
  <si>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</si>
  <si>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</si>
  <si>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</si>
  <si>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</si>
  <si>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</si>
  <si>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</si>
  <si>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</si>
  <si>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</si>
  <si>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</si>
  <si>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</si>
  <si>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</si>
  <si>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</si>
  <si>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</si>
  <si>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</si>
  <si>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</si>
  <si>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</si>
  <si>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</si>
  <si>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</si>
  <si>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</si>
  <si>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</si>
  <si>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</si>
  <si>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</si>
  <si>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</si>
  <si>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</si>
  <si>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</si>
  <si>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</si>
  <si>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</si>
  <si>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</si>
  <si>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</si>
  <si>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</si>
  <si>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</si>
  <si>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</si>
  <si>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</si>
  <si>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</si>
  <si>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</si>
  <si>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</si>
  <si>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</si>
  <si>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</si>
  <si>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</si>
  <si>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</si>
  <si>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</si>
  <si>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</si>
  <si>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</si>
  <si>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</si>
  <si>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</si>
  <si>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</si>
  <si>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</si>
  <si>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</si>
  <si>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</si>
  <si>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</si>
  <si>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</si>
  <si>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</si>
  <si>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</si>
  <si>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</si>
  <si>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</si>
  <si>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</si>
  <si>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</si>
  <si>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</si>
  <si>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</si>
  <si>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</si>
  <si>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</si>
  <si>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</si>
  <si>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</si>
  <si>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</si>
  <si>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</si>
  <si>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</si>
  <si>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</si>
  <si>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</si>
  <si>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</si>
  <si>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</si>
  <si>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</si>
  <si>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</si>
  <si>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</si>
  <si>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</si>
  <si>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</si>
  <si>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</si>
  <si>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</si>
  <si>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</si>
  <si>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</si>
  <si>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</si>
  <si>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</si>
  <si>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</si>
  <si>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</si>
  <si>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</si>
  <si>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</si>
  <si>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</si>
  <si>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</si>
  <si>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</si>
  <si>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</si>
  <si>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</si>
  <si>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</si>
  <si>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</si>
  <si>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</si>
  <si>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</si>
  <si>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</si>
  <si>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</si>
  <si>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</si>
  <si>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</si>
  <si>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</si>
  <si>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</si>
  <si>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</si>
  <si>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</si>
  <si>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</si>
  <si>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</si>
  <si>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</si>
  <si>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</si>
  <si>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</si>
  <si>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</si>
  <si>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</si>
  <si>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</si>
  <si>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</si>
  <si>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</si>
  <si>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</si>
  <si>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</si>
  <si>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</si>
  <si>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</si>
  <si>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</si>
  <si>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</si>
  <si>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</si>
  <si>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</si>
  <si>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</si>
  <si>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</si>
  <si>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</si>
  <si>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</si>
  <si>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</si>
  <si>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</si>
  <si>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</si>
  <si>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</si>
  <si>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</si>
  <si>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</si>
  <si>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</si>
  <si>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</si>
  <si>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</si>
  <si>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</si>
  <si>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</si>
  <si>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</si>
  <si>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</si>
  <si>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</si>
  <si>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</si>
  <si>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</si>
  <si>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</si>
  <si>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</si>
  <si>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</si>
  <si>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</si>
  <si>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</si>
  <si>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</si>
  <si>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</si>
  <si>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</si>
  <si>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</si>
  <si>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</si>
  <si>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</si>
  <si>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</si>
  <si>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</si>
  <si>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</si>
  <si>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</si>
  <si>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</si>
  <si>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</si>
  <si>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</si>
  <si>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</si>
  <si>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</si>
  <si>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</si>
  <si>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</si>
  <si>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</si>
  <si>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</si>
  <si>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</si>
  <si>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</si>
  <si>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</si>
  <si>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</si>
  <si>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</si>
  <si>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</si>
  <si>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</si>
  <si>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</si>
  <si>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</si>
  <si>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</si>
  <si>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</si>
  <si>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</si>
  <si>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</si>
  <si>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</si>
  <si>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</si>
  <si>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</si>
  <si>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</si>
  <si>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</si>
  <si>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</si>
  <si>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</si>
  <si>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</si>
  <si>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</si>
  <si>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</si>
  <si>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</si>
  <si>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</si>
  <si>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</si>
  <si>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</si>
  <si>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</si>
  <si>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</si>
  <si>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</si>
  <si>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</si>
  <si>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</si>
  <si>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</si>
  <si>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</si>
  <si>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</si>
  <si>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</si>
  <si>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</si>
  <si>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</si>
  <si>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</si>
  <si>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</si>
  <si>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</si>
  <si>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</si>
  <si>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</si>
  <si>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</si>
  <si>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</si>
  <si>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</si>
  <si>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</si>
  <si>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</si>
  <si>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</si>
  <si>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</si>
  <si>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</si>
  <si>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</si>
  <si>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</si>
  <si>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</si>
  <si>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</si>
  <si>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</si>
  <si>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</si>
  <si>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</si>
  <si>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</si>
  <si>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</si>
  <si>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</si>
  <si>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</si>
  <si>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</si>
  <si>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</si>
  <si>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</si>
  <si>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</si>
  <si>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</si>
  <si>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</si>
  <si>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</si>
  <si>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</si>
  <si>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</si>
  <si>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</si>
  <si>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</si>
  <si>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</si>
  <si>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</si>
  <si>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</si>
  <si>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</si>
  <si>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</si>
  <si>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</si>
  <si>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</si>
  <si>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</si>
  <si>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</si>
  <si>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</si>
  <si>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</si>
  <si>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</si>
  <si>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</si>
  <si>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federacion de asociaciones de cabildos indigenas del departamento del choco - fedeorewa</t>
  </si>
  <si>
    <t>realizo 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</si>
  <si>
    <t xml:space="preserve">Municipio de lloro </t>
  </si>
  <si>
    <t>011</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</si>
  <si>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</si>
  <si>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</si>
  <si>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2021-27-27001742020_900504806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</si>
</sst>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0" fillId="0" borderId="34" xfId="3"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28" zoomScale="70" zoomScaleNormal="70" zoomScaleSheetLayoutView="40" zoomScalePageLayoutView="40" workbookViewId="0">
      <selection activeCell="I35" sqref="I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09" t="s">
        <v>2729</v>
      </c>
      <c r="D15" s="35"/>
      <c r="E15" s="35"/>
      <c r="F15" s="5"/>
      <c r="G15" s="32" t="s">
        <v>1168</v>
      </c>
      <c r="H15" s="103" t="s">
        <v>628</v>
      </c>
      <c r="I15" s="32" t="s">
        <v>2624</v>
      </c>
      <c r="J15" s="108" t="s">
        <v>2626</v>
      </c>
      <c r="L15" s="207" t="s">
        <v>8</v>
      </c>
      <c r="M15" s="207"/>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184"/>
      <c r="I20" s="148" t="s">
        <v>628</v>
      </c>
      <c r="J20" s="149" t="s">
        <v>630</v>
      </c>
      <c r="K20" s="150">
        <v>1955110400</v>
      </c>
      <c r="L20" s="151"/>
      <c r="M20" s="151">
        <v>44561</v>
      </c>
      <c r="N20" s="134">
        <f>+(M20-L20)/30</f>
        <v>1485.3666666666666</v>
      </c>
      <c r="O20" s="137"/>
      <c r="U20" s="133"/>
      <c r="V20" s="105">
        <f ca="1">NOW()</f>
        <v>44194.532593402779</v>
      </c>
      <c r="W20" s="105">
        <f ca="1">NOW()</f>
        <v>44194.532593402779</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ASOCIACIÓN CAMINOS DE PAZ Y PROSPERIDAD</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2728</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2688</v>
      </c>
      <c r="E48" s="144">
        <v>43133</v>
      </c>
      <c r="F48" s="144">
        <v>43439</v>
      </c>
      <c r="G48" s="158">
        <f>IF(AND(E48&lt;&gt;"",F48&lt;&gt;""),((F48-E48)/30),"")</f>
        <v>10.199999999999999</v>
      </c>
      <c r="H48" s="114" t="s">
        <v>2698</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2676</v>
      </c>
      <c r="C49" s="112" t="s">
        <v>31</v>
      </c>
      <c r="D49" s="110" t="s">
        <v>2689</v>
      </c>
      <c r="E49" s="144">
        <v>42024</v>
      </c>
      <c r="F49" s="144">
        <v>42328</v>
      </c>
      <c r="G49" s="158">
        <f t="shared" ref="G49:G50" si="2">IF(AND(E49&lt;&gt;"",F49&lt;&gt;""),((F49-E49)/30),"")</f>
        <v>10.133333333333333</v>
      </c>
      <c r="H49" s="114" t="s">
        <v>2698</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2676</v>
      </c>
      <c r="C50" s="112" t="s">
        <v>31</v>
      </c>
      <c r="D50" s="110" t="s">
        <v>2690</v>
      </c>
      <c r="E50" s="144">
        <v>43485</v>
      </c>
      <c r="F50" s="144">
        <v>43789</v>
      </c>
      <c r="G50" s="158">
        <f t="shared" si="2"/>
        <v>10.133333333333333</v>
      </c>
      <c r="H50" s="119" t="s">
        <v>2699</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2677</v>
      </c>
      <c r="C51" s="112" t="s">
        <v>31</v>
      </c>
      <c r="D51" s="110" t="s">
        <v>2691</v>
      </c>
      <c r="E51" s="144">
        <v>42032</v>
      </c>
      <c r="F51" s="144">
        <v>42428</v>
      </c>
      <c r="G51" s="158">
        <f t="shared" ref="G51:G107" si="3">IF(AND(E51&lt;&gt;"",F51&lt;&gt;""),((F51-E51)/30),"")</f>
        <v>13.2</v>
      </c>
      <c r="H51" s="114" t="s">
        <v>2700</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2678</v>
      </c>
      <c r="C52" s="112" t="s">
        <v>32</v>
      </c>
      <c r="D52" s="110"/>
      <c r="E52" s="144">
        <v>43141</v>
      </c>
      <c r="F52" s="144">
        <v>43424</v>
      </c>
      <c r="G52" s="158">
        <f t="shared" si="3"/>
        <v>9.4333333333333336</v>
      </c>
      <c r="H52" s="119" t="s">
        <v>2701</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2679</v>
      </c>
      <c r="C53" s="112" t="s">
        <v>31</v>
      </c>
      <c r="D53" s="110" t="s">
        <v>2692</v>
      </c>
      <c r="E53" s="144">
        <v>41654</v>
      </c>
      <c r="F53" s="144">
        <v>41998</v>
      </c>
      <c r="G53" s="158">
        <f t="shared" si="3"/>
        <v>11.466666666666667</v>
      </c>
      <c r="H53" s="119" t="s">
        <v>2702</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2680</v>
      </c>
      <c r="C54" s="112" t="s">
        <v>31</v>
      </c>
      <c r="D54" s="110" t="s">
        <v>2693</v>
      </c>
      <c r="E54" s="144">
        <v>43125</v>
      </c>
      <c r="F54" s="144">
        <v>43459</v>
      </c>
      <c r="G54" s="158">
        <f t="shared" si="3"/>
        <v>11.133333333333333</v>
      </c>
      <c r="H54" s="114" t="s">
        <v>2703</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2680</v>
      </c>
      <c r="C55" s="112" t="s">
        <v>31</v>
      </c>
      <c r="D55" s="110" t="s">
        <v>2694</v>
      </c>
      <c r="E55" s="144">
        <v>42377</v>
      </c>
      <c r="F55" s="144">
        <v>42711</v>
      </c>
      <c r="G55" s="158">
        <f t="shared" si="3"/>
        <v>11.133333333333333</v>
      </c>
      <c r="H55" s="114" t="s">
        <v>2704</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2681</v>
      </c>
      <c r="C56" s="112" t="s">
        <v>31</v>
      </c>
      <c r="D56" s="110"/>
      <c r="E56" s="144">
        <v>42822</v>
      </c>
      <c r="F56" s="144">
        <v>43067</v>
      </c>
      <c r="G56" s="158">
        <f t="shared" si="3"/>
        <v>8.1666666666666661</v>
      </c>
      <c r="H56" s="114" t="s">
        <v>2705</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2682</v>
      </c>
      <c r="C57" s="65" t="s">
        <v>31</v>
      </c>
      <c r="D57" s="63" t="s">
        <v>2722</v>
      </c>
      <c r="E57" s="144">
        <v>43705</v>
      </c>
      <c r="F57" s="144">
        <v>43814</v>
      </c>
      <c r="G57" s="158">
        <f t="shared" si="3"/>
        <v>3.6333333333333333</v>
      </c>
      <c r="H57" s="64" t="s">
        <v>2706</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2683</v>
      </c>
      <c r="C58" s="65" t="s">
        <v>31</v>
      </c>
      <c r="D58" s="63" t="s">
        <v>2695</v>
      </c>
      <c r="E58" s="144">
        <v>40993</v>
      </c>
      <c r="F58" s="144">
        <v>41271</v>
      </c>
      <c r="G58" s="158">
        <f t="shared" si="3"/>
        <v>9.2666666666666675</v>
      </c>
      <c r="H58" s="64" t="s">
        <v>2707</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2684</v>
      </c>
      <c r="C59" s="65" t="s">
        <v>31</v>
      </c>
      <c r="D59" s="63" t="s">
        <v>2696</v>
      </c>
      <c r="E59" s="144">
        <v>42745</v>
      </c>
      <c r="F59" s="144">
        <v>43079</v>
      </c>
      <c r="G59" s="158">
        <f t="shared" si="3"/>
        <v>11.133333333333333</v>
      </c>
      <c r="H59" s="64" t="s">
        <v>2708</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2685</v>
      </c>
      <c r="C60" s="65" t="s">
        <v>31</v>
      </c>
      <c r="D60" s="63" t="s">
        <v>2697</v>
      </c>
      <c r="E60" s="144">
        <v>43159</v>
      </c>
      <c r="F60" s="144">
        <v>43401</v>
      </c>
      <c r="G60" s="158">
        <f t="shared" si="3"/>
        <v>8.0666666666666664</v>
      </c>
      <c r="H60" s="64" t="s">
        <v>2709</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2686</v>
      </c>
      <c r="C61" s="65" t="s">
        <v>31</v>
      </c>
      <c r="D61" s="63"/>
      <c r="E61" s="144">
        <v>41318</v>
      </c>
      <c r="F61" s="144">
        <v>41628</v>
      </c>
      <c r="G61" s="158">
        <f t="shared" si="3"/>
        <v>10.333333333333334</v>
      </c>
      <c r="H61" s="64" t="s">
        <v>2710</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2687</v>
      </c>
      <c r="C62" s="65" t="s">
        <v>31</v>
      </c>
      <c r="D62" s="63"/>
      <c r="E62" s="144">
        <v>41680</v>
      </c>
      <c r="F62" s="144">
        <v>41900</v>
      </c>
      <c r="G62" s="158">
        <f t="shared" si="3"/>
        <v>7.333333333333333</v>
      </c>
      <c r="H62" s="64" t="s">
        <v>2711</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122" t="s">
        <v>2723</v>
      </c>
      <c r="C63" s="65" t="s">
        <v>31</v>
      </c>
      <c r="D63" s="63"/>
      <c r="E63" s="144">
        <v>41702</v>
      </c>
      <c r="F63" s="144">
        <v>41892</v>
      </c>
      <c r="G63" s="158">
        <f t="shared" si="3"/>
        <v>6.333333333333333</v>
      </c>
      <c r="H63" s="122" t="s">
        <v>2724</v>
      </c>
      <c r="I63" s="122" t="s">
        <v>628</v>
      </c>
      <c r="J63" s="63" t="s">
        <v>630</v>
      </c>
      <c r="K63" s="123">
        <v>215000000</v>
      </c>
      <c r="L63" s="65" t="s">
        <v>1148</v>
      </c>
      <c r="M63" s="67">
        <v>1</v>
      </c>
      <c r="N63" s="65" t="s">
        <v>27</v>
      </c>
      <c r="O63" s="65" t="s">
        <v>1148</v>
      </c>
      <c r="P63" s="79"/>
    </row>
    <row r="64" spans="1:16" s="7" customFormat="1" ht="24.75" customHeight="1" outlineLevel="1" x14ac:dyDescent="0.25">
      <c r="A64" s="143">
        <v>17</v>
      </c>
      <c r="B64" s="122" t="s">
        <v>2725</v>
      </c>
      <c r="C64" s="65" t="s">
        <v>31</v>
      </c>
      <c r="D64" s="63" t="s">
        <v>2726</v>
      </c>
      <c r="E64" s="144">
        <v>41004</v>
      </c>
      <c r="F64" s="144">
        <v>41189</v>
      </c>
      <c r="G64" s="158">
        <f t="shared" si="3"/>
        <v>6.166666666666667</v>
      </c>
      <c r="H64" s="122" t="s">
        <v>2727</v>
      </c>
      <c r="I64" s="122" t="s">
        <v>628</v>
      </c>
      <c r="J64" s="63" t="s">
        <v>647</v>
      </c>
      <c r="K64" s="123">
        <v>135852000</v>
      </c>
      <c r="L64" s="65" t="s">
        <v>1148</v>
      </c>
      <c r="M64" s="67">
        <v>1</v>
      </c>
      <c r="N64" s="65" t="s">
        <v>27</v>
      </c>
      <c r="O64" s="65" t="s">
        <v>1148</v>
      </c>
      <c r="P64" s="79"/>
    </row>
    <row r="65" spans="1:16" s="7" customFormat="1" ht="24.75" customHeight="1" outlineLevel="1" x14ac:dyDescent="0.25">
      <c r="A65" s="143">
        <v>18</v>
      </c>
      <c r="B65" s="64"/>
      <c r="C65" s="65"/>
      <c r="D65" s="63"/>
      <c r="E65" s="144"/>
      <c r="F65" s="144"/>
      <c r="G65" s="158"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2712</v>
      </c>
      <c r="E114" s="144">
        <v>44058</v>
      </c>
      <c r="F114" s="144">
        <v>44196</v>
      </c>
      <c r="G114" s="158">
        <f>IF(AND(E114&lt;&gt;"",F114&lt;&gt;""),((F114-E114)/30),"")</f>
        <v>4.5999999999999996</v>
      </c>
      <c r="H114" s="122" t="s">
        <v>2713</v>
      </c>
      <c r="I114" s="121" t="s">
        <v>628</v>
      </c>
      <c r="J114" s="121" t="s">
        <v>646</v>
      </c>
      <c r="K114" s="123">
        <v>162000000</v>
      </c>
      <c r="L114" s="100">
        <f>+IF(AND(K114&gt;0,O114="Ejecución"),(K114/877802)*Tabla28[[#This Row],[% participación]],IF(AND(K114&gt;0,O114&lt;&gt;"Ejecución"),"-",""))</f>
        <v>184.55186932816284</v>
      </c>
      <c r="M114" s="124" t="s">
        <v>1148</v>
      </c>
      <c r="N114" s="170">
        <v>1</v>
      </c>
      <c r="O114" s="160" t="s">
        <v>1150</v>
      </c>
      <c r="P114" s="78"/>
    </row>
    <row r="115" spans="1:16" s="6" customFormat="1" ht="24.75" customHeight="1" x14ac:dyDescent="0.25">
      <c r="A115" s="142">
        <v>2</v>
      </c>
      <c r="B115" s="159" t="s">
        <v>2664</v>
      </c>
      <c r="C115" s="161" t="s">
        <v>31</v>
      </c>
      <c r="D115" s="63" t="s">
        <v>2714</v>
      </c>
      <c r="E115" s="144">
        <v>44046</v>
      </c>
      <c r="F115" s="144">
        <v>44196</v>
      </c>
      <c r="G115" s="158">
        <f t="shared" ref="G115:G116" si="4">IF(AND(E115&lt;&gt;"",F115&lt;&gt;""),((F115-E115)/30),"")</f>
        <v>5</v>
      </c>
      <c r="H115" s="64" t="s">
        <v>2715</v>
      </c>
      <c r="I115" s="63" t="s">
        <v>628</v>
      </c>
      <c r="J115" s="63" t="s">
        <v>647</v>
      </c>
      <c r="K115" s="68">
        <v>1200000000</v>
      </c>
      <c r="L115" s="100">
        <f>+IF(AND(K115&gt;0,O115="Ejecución"),(K115/877802)*Tabla28[[#This Row],[% participación]],IF(AND(K115&gt;0,O115&lt;&gt;"Ejecución"),"-",""))</f>
        <v>1367.0508839123174</v>
      </c>
      <c r="M115" s="65" t="s">
        <v>1148</v>
      </c>
      <c r="N115" s="170">
        <v>1</v>
      </c>
      <c r="O115" s="160" t="s">
        <v>1150</v>
      </c>
      <c r="P115" s="78"/>
    </row>
    <row r="116" spans="1:16" s="6" customFormat="1" ht="24.75" customHeight="1" x14ac:dyDescent="0.25">
      <c r="A116" s="142">
        <v>3</v>
      </c>
      <c r="B116" s="159" t="s">
        <v>2664</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0" t="str">
        <f t="shared" si="6"/>
        <v/>
      </c>
      <c r="O119" s="160" t="s">
        <v>1150</v>
      </c>
      <c r="P119" s="79"/>
    </row>
    <row r="120" spans="1:16" s="7" customFormat="1" ht="24.75" customHeight="1" outlineLevel="1" x14ac:dyDescent="0.25">
      <c r="A120" s="143">
        <v>7</v>
      </c>
      <c r="B120" s="159" t="s">
        <v>2664</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0" t="str">
        <f t="shared" si="6"/>
        <v/>
      </c>
      <c r="O120" s="160" t="s">
        <v>1150</v>
      </c>
      <c r="P120" s="79"/>
    </row>
    <row r="121" spans="1:16" s="7" customFormat="1" ht="24.75" customHeight="1" outlineLevel="1" x14ac:dyDescent="0.25">
      <c r="A121" s="143">
        <v>8</v>
      </c>
      <c r="B121" s="159" t="s">
        <v>2664</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0" t="str">
        <f t="shared" si="6"/>
        <v/>
      </c>
      <c r="O121" s="160" t="s">
        <v>1150</v>
      </c>
      <c r="P121" s="79"/>
    </row>
    <row r="122" spans="1:16" s="7" customFormat="1" ht="24.75" customHeight="1" outlineLevel="1" x14ac:dyDescent="0.25">
      <c r="A122" s="143">
        <v>9</v>
      </c>
      <c r="B122" s="159" t="s">
        <v>2664</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0" t="str">
        <f t="shared" si="6"/>
        <v/>
      </c>
      <c r="O122" s="160" t="s">
        <v>1150</v>
      </c>
      <c r="P122" s="79"/>
    </row>
    <row r="123" spans="1:16" s="7" customFormat="1" ht="24.75" customHeight="1" outlineLevel="1" x14ac:dyDescent="0.25">
      <c r="A123" s="143">
        <v>10</v>
      </c>
      <c r="B123" s="159" t="s">
        <v>2664</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0" t="str">
        <f t="shared" si="6"/>
        <v/>
      </c>
      <c r="O123" s="160" t="s">
        <v>1150</v>
      </c>
      <c r="P123" s="79"/>
    </row>
    <row r="124" spans="1:16" s="7" customFormat="1" ht="24.75" customHeight="1" outlineLevel="1" x14ac:dyDescent="0.25">
      <c r="A124" s="143">
        <v>11</v>
      </c>
      <c r="B124" s="159" t="s">
        <v>2664</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0" t="str">
        <f t="shared" si="6"/>
        <v/>
      </c>
      <c r="O124" s="160" t="s">
        <v>1150</v>
      </c>
      <c r="P124" s="79"/>
    </row>
    <row r="125" spans="1:16" s="7" customFormat="1" ht="24.75" customHeight="1" outlineLevel="1" x14ac:dyDescent="0.25">
      <c r="A125" s="143">
        <v>12</v>
      </c>
      <c r="B125" s="159" t="s">
        <v>2664</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0" t="str">
        <f t="shared" si="6"/>
        <v/>
      </c>
      <c r="O125" s="160" t="s">
        <v>1150</v>
      </c>
      <c r="P125" s="79"/>
    </row>
    <row r="126" spans="1:16" s="7" customFormat="1" ht="24.75" customHeight="1" outlineLevel="1" x14ac:dyDescent="0.25">
      <c r="A126" s="143">
        <v>13</v>
      </c>
      <c r="B126" s="159" t="s">
        <v>2664</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0" t="str">
        <f t="shared" si="6"/>
        <v/>
      </c>
      <c r="O126" s="160" t="s">
        <v>1150</v>
      </c>
      <c r="P126" s="79"/>
    </row>
    <row r="127" spans="1:16" s="7" customFormat="1" ht="24.75" customHeight="1" outlineLevel="1" x14ac:dyDescent="0.25">
      <c r="A127" s="143">
        <v>14</v>
      </c>
      <c r="B127" s="159" t="s">
        <v>2664</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0" t="str">
        <f t="shared" si="6"/>
        <v/>
      </c>
      <c r="O127" s="160" t="s">
        <v>1150</v>
      </c>
      <c r="P127" s="79"/>
    </row>
    <row r="128" spans="1:16" s="7" customFormat="1" ht="24.75" customHeight="1" outlineLevel="1" x14ac:dyDescent="0.25">
      <c r="A128" s="143">
        <v>15</v>
      </c>
      <c r="B128" s="159" t="s">
        <v>2664</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0" t="str">
        <f t="shared" si="6"/>
        <v/>
      </c>
      <c r="O128" s="160" t="s">
        <v>1150</v>
      </c>
      <c r="P128" s="79"/>
    </row>
    <row r="129" spans="1:16" s="7" customFormat="1" ht="24.75" customHeight="1" outlineLevel="1" x14ac:dyDescent="0.25">
      <c r="A129" s="143">
        <v>16</v>
      </c>
      <c r="B129" s="159" t="s">
        <v>2664</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0" t="str">
        <f t="shared" si="6"/>
        <v/>
      </c>
      <c r="O129" s="160" t="s">
        <v>1150</v>
      </c>
      <c r="P129" s="79"/>
    </row>
    <row r="130" spans="1:16" s="7" customFormat="1" ht="24.75" customHeight="1" outlineLevel="1" x14ac:dyDescent="0.25">
      <c r="A130" s="143">
        <v>17</v>
      </c>
      <c r="B130" s="159" t="s">
        <v>2664</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0" t="str">
        <f t="shared" si="6"/>
        <v/>
      </c>
      <c r="O130" s="160" t="s">
        <v>1150</v>
      </c>
      <c r="P130" s="79"/>
    </row>
    <row r="131" spans="1:16" s="7" customFormat="1" ht="24.75" customHeight="1" outlineLevel="1" x14ac:dyDescent="0.25">
      <c r="A131" s="143">
        <v>18</v>
      </c>
      <c r="B131" s="159" t="s">
        <v>2664</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0" t="str">
        <f t="shared" si="6"/>
        <v/>
      </c>
      <c r="O131" s="160" t="s">
        <v>1150</v>
      </c>
      <c r="P131" s="79"/>
    </row>
    <row r="132" spans="1:16" s="7" customFormat="1" ht="24.75" customHeight="1" outlineLevel="1" x14ac:dyDescent="0.25">
      <c r="A132" s="143">
        <v>19</v>
      </c>
      <c r="B132" s="159" t="s">
        <v>2664</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0" t="str">
        <f t="shared" si="6"/>
        <v/>
      </c>
      <c r="O132" s="160" t="s">
        <v>1150</v>
      </c>
      <c r="P132" s="79"/>
    </row>
    <row r="133" spans="1:16" s="7" customFormat="1" ht="24.75" customHeight="1" outlineLevel="1" x14ac:dyDescent="0.25">
      <c r="A133" s="143">
        <v>20</v>
      </c>
      <c r="B133" s="159" t="s">
        <v>2664</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0" t="str">
        <f t="shared" si="6"/>
        <v/>
      </c>
      <c r="O133" s="160" t="s">
        <v>1150</v>
      </c>
      <c r="P133" s="79"/>
    </row>
    <row r="134" spans="1:16" s="7" customFormat="1" ht="24.75" customHeight="1" outlineLevel="1" x14ac:dyDescent="0.25">
      <c r="A134" s="143">
        <v>21</v>
      </c>
      <c r="B134" s="159" t="s">
        <v>2664</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0" t="str">
        <f t="shared" si="6"/>
        <v/>
      </c>
      <c r="O134" s="160" t="s">
        <v>1150</v>
      </c>
      <c r="P134" s="79"/>
    </row>
    <row r="135" spans="1:16" s="7" customFormat="1" ht="24.75" customHeight="1" outlineLevel="1" x14ac:dyDescent="0.25">
      <c r="A135" s="143">
        <v>22</v>
      </c>
      <c r="B135" s="159" t="s">
        <v>2664</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0" t="str">
        <f t="shared" si="6"/>
        <v/>
      </c>
      <c r="O135" s="160" t="s">
        <v>1150</v>
      </c>
      <c r="P135" s="79"/>
    </row>
    <row r="136" spans="1:16" s="7" customFormat="1" ht="24.75" customHeight="1" outlineLevel="1" x14ac:dyDescent="0.25">
      <c r="A136" s="143">
        <v>23</v>
      </c>
      <c r="B136" s="159" t="s">
        <v>2664</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0" t="str">
        <f t="shared" si="6"/>
        <v/>
      </c>
      <c r="O136" s="160" t="s">
        <v>1150</v>
      </c>
      <c r="P136" s="79"/>
    </row>
    <row r="137" spans="1:16" s="7" customFormat="1" ht="24.75" customHeight="1" outlineLevel="1" x14ac:dyDescent="0.25">
      <c r="A137" s="143">
        <v>24</v>
      </c>
      <c r="B137" s="159" t="s">
        <v>2664</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0" t="str">
        <f t="shared" si="6"/>
        <v/>
      </c>
      <c r="O137" s="160" t="s">
        <v>1150</v>
      </c>
      <c r="P137" s="79"/>
    </row>
    <row r="138" spans="1:16" s="7" customFormat="1" ht="24.75" customHeight="1" outlineLevel="1" x14ac:dyDescent="0.25">
      <c r="A138" s="143">
        <v>25</v>
      </c>
      <c r="B138" s="159" t="s">
        <v>2664</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0" t="str">
        <f t="shared" si="6"/>
        <v/>
      </c>
      <c r="O138" s="160" t="s">
        <v>1150</v>
      </c>
      <c r="P138" s="79"/>
    </row>
    <row r="139" spans="1:16" s="7" customFormat="1" ht="24.75" customHeight="1" outlineLevel="1" x14ac:dyDescent="0.25">
      <c r="A139" s="143">
        <v>26</v>
      </c>
      <c r="B139" s="159" t="s">
        <v>2664</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0" t="str">
        <f t="shared" si="6"/>
        <v/>
      </c>
      <c r="O139" s="160" t="s">
        <v>1150</v>
      </c>
      <c r="P139" s="79"/>
    </row>
    <row r="140" spans="1:16" s="7" customFormat="1" ht="24.75" customHeight="1" outlineLevel="1" x14ac:dyDescent="0.25">
      <c r="A140" s="143">
        <v>27</v>
      </c>
      <c r="B140" s="159" t="s">
        <v>2664</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0" t="str">
        <f t="shared" si="6"/>
        <v/>
      </c>
      <c r="O140" s="160" t="s">
        <v>1150</v>
      </c>
      <c r="P140" s="79"/>
    </row>
    <row r="141" spans="1:16" s="7" customFormat="1" ht="24.75" customHeight="1" outlineLevel="1" x14ac:dyDescent="0.25">
      <c r="A141" s="143">
        <v>28</v>
      </c>
      <c r="B141" s="159" t="s">
        <v>2664</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0" t="str">
        <f t="shared" si="6"/>
        <v/>
      </c>
      <c r="O141" s="160" t="s">
        <v>1150</v>
      </c>
      <c r="P141" s="79"/>
    </row>
    <row r="142" spans="1:16" s="7" customFormat="1" ht="24.75" customHeight="1" outlineLevel="1" x14ac:dyDescent="0.25">
      <c r="A142" s="143">
        <v>29</v>
      </c>
      <c r="B142" s="159" t="s">
        <v>2664</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0" t="str">
        <f t="shared" si="6"/>
        <v/>
      </c>
      <c r="O142" s="160" t="s">
        <v>1150</v>
      </c>
      <c r="P142" s="79"/>
    </row>
    <row r="143" spans="1:16" s="7" customFormat="1" ht="24.75" customHeight="1" outlineLevel="1" x14ac:dyDescent="0.25">
      <c r="A143" s="143">
        <v>30</v>
      </c>
      <c r="B143" s="159" t="s">
        <v>2664</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0" t="str">
        <f t="shared" si="6"/>
        <v/>
      </c>
      <c r="O143" s="160" t="s">
        <v>1150</v>
      </c>
      <c r="P143" s="79"/>
    </row>
    <row r="144" spans="1:16" s="7" customFormat="1" ht="24.75" customHeight="1" outlineLevel="1" x14ac:dyDescent="0.25">
      <c r="A144" s="143">
        <v>31</v>
      </c>
      <c r="B144" s="159" t="s">
        <v>2664</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0" t="str">
        <f t="shared" si="6"/>
        <v/>
      </c>
      <c r="O144" s="160" t="s">
        <v>1150</v>
      </c>
      <c r="P144" s="79"/>
    </row>
    <row r="145" spans="1:16" s="7" customFormat="1" ht="24.75" customHeight="1" outlineLevel="1" x14ac:dyDescent="0.25">
      <c r="A145" s="143">
        <v>32</v>
      </c>
      <c r="B145" s="159" t="s">
        <v>2664</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0" t="str">
        <f t="shared" si="6"/>
        <v/>
      </c>
      <c r="O145" s="160" t="s">
        <v>1150</v>
      </c>
      <c r="P145" s="79"/>
    </row>
    <row r="146" spans="1:16" s="7" customFormat="1" ht="24.75" customHeight="1" outlineLevel="1" x14ac:dyDescent="0.25">
      <c r="A146" s="143">
        <v>33</v>
      </c>
      <c r="B146" s="159" t="s">
        <v>2664</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0" t="str">
        <f t="shared" si="6"/>
        <v/>
      </c>
      <c r="O146" s="160" t="s">
        <v>1150</v>
      </c>
      <c r="P146" s="79"/>
    </row>
    <row r="147" spans="1:16" s="7" customFormat="1" ht="24.75" customHeight="1" outlineLevel="1" x14ac:dyDescent="0.25">
      <c r="A147" s="143">
        <v>34</v>
      </c>
      <c r="B147" s="159" t="s">
        <v>2664</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0" t="str">
        <f t="shared" si="6"/>
        <v/>
      </c>
      <c r="O147" s="160" t="s">
        <v>1150</v>
      </c>
      <c r="P147" s="79"/>
    </row>
    <row r="148" spans="1:16" s="7" customFormat="1" ht="24.75" customHeight="1" outlineLevel="1" x14ac:dyDescent="0.25">
      <c r="A148" s="143">
        <v>35</v>
      </c>
      <c r="B148" s="159" t="s">
        <v>2664</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0" t="str">
        <f t="shared" si="6"/>
        <v/>
      </c>
      <c r="O148" s="160" t="s">
        <v>1150</v>
      </c>
      <c r="P148" s="79"/>
    </row>
    <row r="149" spans="1:16" s="7" customFormat="1" ht="24.75" customHeight="1" outlineLevel="1" x14ac:dyDescent="0.25">
      <c r="A149" s="143">
        <v>36</v>
      </c>
      <c r="B149" s="159" t="s">
        <v>2664</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0" t="str">
        <f t="shared" si="6"/>
        <v/>
      </c>
      <c r="O149" s="160" t="s">
        <v>1150</v>
      </c>
      <c r="P149" s="79"/>
    </row>
    <row r="150" spans="1:16" s="7" customFormat="1" ht="24.75" customHeight="1" outlineLevel="1" x14ac:dyDescent="0.25">
      <c r="A150" s="143">
        <v>37</v>
      </c>
      <c r="B150" s="159" t="s">
        <v>2664</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0" t="str">
        <f t="shared" si="6"/>
        <v/>
      </c>
      <c r="O150" s="160" t="s">
        <v>1150</v>
      </c>
      <c r="P150" s="79"/>
    </row>
    <row r="151" spans="1:16" s="7" customFormat="1" ht="24.75" customHeight="1" outlineLevel="1" x14ac:dyDescent="0.25">
      <c r="A151" s="143">
        <v>38</v>
      </c>
      <c r="B151" s="159" t="s">
        <v>2664</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0" t="str">
        <f t="shared" si="6"/>
        <v/>
      </c>
      <c r="O151" s="160" t="s">
        <v>1150</v>
      </c>
      <c r="P151" s="79"/>
    </row>
    <row r="152" spans="1:16" s="7" customFormat="1" ht="24.75" customHeight="1" outlineLevel="1" x14ac:dyDescent="0.25">
      <c r="A152" s="143">
        <v>39</v>
      </c>
      <c r="B152" s="159" t="s">
        <v>2664</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0" t="str">
        <f t="shared" si="6"/>
        <v/>
      </c>
      <c r="O152" s="160" t="s">
        <v>1150</v>
      </c>
      <c r="P152" s="79"/>
    </row>
    <row r="153" spans="1:16" s="7" customFormat="1" ht="24.75" customHeight="1" outlineLevel="1" x14ac:dyDescent="0.25">
      <c r="A153" s="143">
        <v>40</v>
      </c>
      <c r="B153" s="159" t="s">
        <v>2664</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0" t="str">
        <f t="shared" si="6"/>
        <v/>
      </c>
      <c r="O153" s="160" t="s">
        <v>1150</v>
      </c>
      <c r="P153" s="79"/>
    </row>
    <row r="154" spans="1:16" s="7" customFormat="1" ht="24.75" customHeight="1" outlineLevel="1" x14ac:dyDescent="0.25">
      <c r="A154" s="143">
        <v>41</v>
      </c>
      <c r="B154" s="159" t="s">
        <v>2664</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0" t="str">
        <f t="shared" si="6"/>
        <v/>
      </c>
      <c r="O154" s="160" t="s">
        <v>1150</v>
      </c>
      <c r="P154" s="79"/>
    </row>
    <row r="155" spans="1:16" s="7" customFormat="1" ht="24.75" customHeight="1" outlineLevel="1" x14ac:dyDescent="0.25">
      <c r="A155" s="143">
        <v>42</v>
      </c>
      <c r="B155" s="159" t="s">
        <v>2664</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0" t="str">
        <f t="shared" si="6"/>
        <v/>
      </c>
      <c r="O155" s="160" t="s">
        <v>1150</v>
      </c>
      <c r="P155" s="79"/>
    </row>
    <row r="156" spans="1:16" s="7" customFormat="1" ht="24" customHeight="1" outlineLevel="1" x14ac:dyDescent="0.25">
      <c r="A156" s="143">
        <v>43</v>
      </c>
      <c r="B156" s="159" t="s">
        <v>2664</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0" t="str">
        <f t="shared" si="6"/>
        <v/>
      </c>
      <c r="O156" s="160" t="s">
        <v>1150</v>
      </c>
      <c r="P156" s="79"/>
    </row>
    <row r="157" spans="1:16" s="7" customFormat="1" ht="24.75" customHeight="1" outlineLevel="1" x14ac:dyDescent="0.25">
      <c r="A157" s="143">
        <v>44</v>
      </c>
      <c r="B157" s="159" t="s">
        <v>2664</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0" t="str">
        <f t="shared" si="6"/>
        <v/>
      </c>
      <c r="O157" s="160" t="s">
        <v>1150</v>
      </c>
      <c r="P157" s="79"/>
    </row>
    <row r="158" spans="1:16" s="7" customFormat="1" ht="24.75" customHeight="1" outlineLevel="1" x14ac:dyDescent="0.25">
      <c r="A158" s="143">
        <v>45</v>
      </c>
      <c r="B158" s="159" t="s">
        <v>2664</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0" t="str">
        <f t="shared" si="6"/>
        <v/>
      </c>
      <c r="O158" s="160" t="s">
        <v>1150</v>
      </c>
      <c r="P158" s="79"/>
    </row>
    <row r="159" spans="1:16" s="7" customFormat="1" ht="24.75" customHeight="1" outlineLevel="1" x14ac:dyDescent="0.25">
      <c r="A159" s="143">
        <v>46</v>
      </c>
      <c r="B159" s="159" t="s">
        <v>2664</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0" t="str">
        <f t="shared" si="6"/>
        <v/>
      </c>
      <c r="O159" s="160" t="s">
        <v>1150</v>
      </c>
      <c r="P159" s="79"/>
    </row>
    <row r="160" spans="1:16" s="7" customFormat="1" ht="24.75" customHeight="1" outlineLevel="1" thickBot="1" x14ac:dyDescent="0.3">
      <c r="A160" s="143">
        <v>47</v>
      </c>
      <c r="B160" s="159" t="s">
        <v>2664</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60"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2716</v>
      </c>
      <c r="E167" s="8"/>
      <c r="F167" s="5"/>
      <c r="G167" s="107" t="s">
        <v>2716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2668</v>
      </c>
      <c r="C179" s="219"/>
      <c r="D179" s="219"/>
      <c r="E179" s="168">
        <v>0.02</v>
      </c>
      <c r="F179" s="174">
        <v>0.03</v>
      </c>
      <c r="G179" s="163">
        <f>IF(F179&gt;0,SUM(E179+F179),"")</f>
        <v>0.05</v>
      </c>
      <c r="H179" s="5"/>
      <c r="I179" s="219" t="s">
        <v>2670</v>
      </c>
      <c r="J179" s="219"/>
      <c r="K179" s="219"/>
      <c r="L179" s="219"/>
      <c r="M179" s="169">
        <v>0.03</v>
      </c>
      <c r="O179" s="8"/>
      <c r="Q179" s="19"/>
      <c r="R179" s="157">
        <f>IF(M179&gt;0,SUM(L179+M179),"")</f>
        <v>0.03</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97755520</v>
      </c>
      <c r="F185" s="92"/>
      <c r="G185" s="93"/>
      <c r="H185" s="88"/>
      <c r="I185" s="90" t="s">
        <v>2627</v>
      </c>
      <c r="J185" s="164">
        <f>+SUM(M179:M183)</f>
        <v>0.03</v>
      </c>
      <c r="K185" s="200" t="s">
        <v>2628</v>
      </c>
      <c r="L185" s="200"/>
      <c r="M185" s="94">
        <f>+J185*(SUM(K20:K35))</f>
        <v>58653312</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2"/>
      <c r="R191" s="152"/>
      <c r="S191" s="152"/>
      <c r="T191" s="152"/>
    </row>
    <row r="192" spans="1:28" x14ac:dyDescent="0.25">
      <c r="A192" s="9"/>
      <c r="B192" s="234" t="s">
        <v>2636</v>
      </c>
      <c r="C192" s="234"/>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2717</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2718</v>
      </c>
      <c r="J211" s="27" t="s">
        <v>2622</v>
      </c>
      <c r="K211" s="147" t="s">
        <v>2720</v>
      </c>
      <c r="L211" s="21"/>
      <c r="M211" s="21"/>
      <c r="N211" s="21"/>
      <c r="O211" s="8"/>
    </row>
    <row r="212" spans="1:15" x14ac:dyDescent="0.25">
      <c r="A212" s="9"/>
      <c r="B212" s="27" t="s">
        <v>2619</v>
      </c>
      <c r="C212" s="146" t="s">
        <v>2717</v>
      </c>
      <c r="D212" s="21"/>
      <c r="G212" s="27" t="s">
        <v>2621</v>
      </c>
      <c r="H212" s="147" t="s">
        <v>2719</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schemas.microsoft.com/office/2006/metadata/properties"/>
    <ds:schemaRef ds:uri="http://schemas.openxmlformats.org/package/2006/metadata/core-properties"/>
    <ds:schemaRef ds:uri="a65d333d-5b59-4810-bc94-b80d9325abbc"/>
    <ds:schemaRef ds:uri="http://purl.org/dc/elements/1.1/"/>
    <ds:schemaRef ds:uri="http://purl.org/dc/dcmitype/"/>
    <ds:schemaRef ds:uri="4fb10211-09fb-4e80-9f0b-184718d5d98c"/>
    <ds:schemaRef ds:uri="http://schemas.microsoft.com/office/infopath/2007/PartnerControls"/>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2020-12-29T10:37:56Z</cp:lastPrinted>
  <dcterms:created xsi:type="dcterms:W3CDTF">2020-10-14T21:57:42Z</dcterms:created>
  <dcterms:modified xsi:type="dcterms:W3CDTF">2020-12-29T17:46:58Z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