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vale_\Downloads\"/>
    </mc:Choice>
  </mc:AlternateContent>
  <xr:revisionPtr revIDLastSave="0" documentId="13_ncr:1_{3EA43FC7-ACBC-46C2-8B91-635418BD8E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4" i="12" l="1"/>
  <c r="K5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<sst xmlns="http://schemas.openxmlformats.org/spreadsheetml/2006/main" count="3147" uniqueCount="2710">
  <si>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</si>
  <si>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</si>
  <si>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</si>
  <si>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</si>
  <si>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</si>
  <si>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</si>
  <si>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</si>
  <si>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</si>
  <si>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</si>
  <si>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</si>
  <si>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</si>
  <si>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</si>
  <si>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</si>
  <si>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</si>
  <si>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</si>
  <si>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</si>
  <si>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</si>
  <si>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</si>
  <si>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</si>
  <si>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</si>
  <si>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</si>
  <si>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</si>
  <si>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</si>
  <si>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</si>
  <si>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</si>
  <si>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</si>
  <si>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</si>
  <si>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</si>
  <si>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</si>
  <si>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</si>
  <si>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</si>
  <si>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</si>
  <si>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</si>
  <si>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</si>
  <si>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</si>
  <si>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</si>
  <si>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</si>
  <si>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</si>
  <si>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</si>
  <si>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</si>
  <si>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</si>
  <si>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</si>
  <si>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</si>
  <si>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</si>
  <si>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</si>
  <si>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</si>
  <si>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</si>
  <si>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</si>
  <si>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</si>
  <si>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</si>
  <si>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</si>
  <si>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</si>
  <si>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</si>
  <si>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</si>
  <si>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</si>
  <si>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</si>
  <si>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</si>
  <si>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</si>
  <si>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</si>
  <si>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</si>
  <si>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</si>
  <si>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</si>
  <si>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</si>
  <si>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</si>
  <si>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</si>
  <si>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</si>
  <si>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</si>
  <si>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</si>
  <si>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</si>
  <si>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</si>
  <si>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</si>
  <si>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</si>
  <si>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</si>
  <si>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</si>
  <si>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</si>
  <si>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</si>
  <si>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</si>
  <si>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</si>
  <si>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</si>
  <si>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</si>
  <si>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</si>
  <si>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</si>
  <si>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</si>
  <si>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</si>
  <si>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</si>
  <si>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</si>
  <si>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</si>
  <si>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</si>
  <si>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</si>
  <si>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</si>
  <si>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</si>
  <si>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</si>
  <si>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</si>
  <si>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</si>
  <si>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</si>
  <si>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</si>
  <si>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</si>
  <si>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</si>
  <si>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</si>
  <si>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</si>
  <si>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</si>
  <si>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</si>
  <si>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</si>
  <si>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</si>
  <si>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</si>
  <si>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</si>
  <si>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</si>
  <si>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</si>
  <si>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</si>
  <si>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</si>
  <si>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</si>
  <si>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</si>
  <si>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</si>
  <si>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</si>
  <si>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</si>
  <si>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</si>
  <si>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</si>
  <si>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</si>
  <si>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</si>
  <si>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</si>
  <si>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</si>
  <si>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</si>
  <si>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</si>
  <si>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</si>
  <si>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</si>
  <si>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</si>
  <si>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</si>
  <si>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</si>
  <si>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</si>
  <si>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</si>
  <si>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</si>
  <si>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</si>
  <si>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</si>
  <si>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</si>
  <si>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</si>
  <si>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</si>
  <si>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</si>
  <si>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</si>
  <si>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</si>
  <si>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</si>
  <si>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</si>
  <si>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</si>
  <si>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</si>
  <si>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</si>
  <si>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</si>
  <si>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</si>
  <si>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</si>
  <si>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</si>
  <si>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</si>
  <si>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</si>
  <si>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</si>
  <si>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</si>
  <si>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</si>
  <si>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</si>
  <si>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</si>
  <si>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</si>
  <si>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</si>
  <si>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</si>
  <si>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</si>
  <si>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</si>
  <si>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</si>
  <si>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</si>
  <si>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</si>
  <si>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</si>
  <si>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</si>
  <si>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</si>
  <si>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</si>
  <si>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</si>
  <si>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</si>
  <si>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</si>
  <si>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</si>
  <si>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</si>
  <si>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</si>
  <si>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</si>
  <si>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</si>
  <si>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</si>
  <si>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</si>
  <si>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</si>
  <si>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</si>
  <si>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</si>
  <si>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</si>
  <si>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</si>
  <si>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</si>
  <si>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</si>
  <si>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</si>
  <si>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</si>
  <si>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</si>
  <si>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</si>
  <si>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</si>
  <si>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</si>
  <si>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</si>
  <si>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</si>
  <si>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</si>
  <si>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</si>
  <si>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</si>
  <si>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</si>
  <si>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</si>
  <si>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</si>
  <si>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</si>
  <si>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</si>
  <si>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</si>
  <si>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</si>
  <si>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</si>
  <si>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</si>
  <si>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</si>
  <si>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</si>
  <si>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</si>
  <si>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</si>
  <si>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</si>
  <si>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</si>
  <si>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</si>
  <si>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</si>
  <si>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</si>
  <si>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</si>
  <si>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</si>
  <si>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</si>
  <si>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</si>
  <si>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</si>
  <si>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</si>
  <si>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</si>
  <si>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</si>
  <si>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</si>
  <si>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</si>
  <si>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</si>
  <si>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</si>
  <si>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</si>
  <si>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</si>
  <si>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</si>
  <si>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</si>
  <si>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</si>
  <si>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</si>
  <si>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</si>
  <si>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</si>
  <si>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</si>
  <si>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</si>
  <si>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</si>
  <si>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</si>
  <si>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</si>
  <si>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</si>
  <si>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</si>
  <si>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</si>
  <si>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</si>
  <si>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</si>
  <si>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</si>
  <si>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</si>
  <si>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</si>
  <si>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</si>
  <si>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</si>
  <si>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</si>
  <si>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</si>
  <si>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</si>
  <si>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</si>
  <si>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</si>
  <si>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</si>
  <si>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</si>
  <si>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</si>
  <si>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</si>
  <si>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</si>
  <si>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</si>
  <si>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</si>
  <si>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</si>
  <si>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</si>
  <si>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</si>
  <si>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</si>
  <si>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</si>
  <si>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</si>
  <si>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</si>
  <si>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</si>
  <si>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</si>
  <si>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</si>
  <si>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</si>
  <si>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</si>
  <si>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</si>
  <si>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</si>
  <si>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</si>
  <si>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</si>
  <si>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</si>
  <si>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</si>
  <si>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</si>
  <si>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</si>
  <si>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</si>
  <si>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</si>
  <si>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</si>
  <si>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</si>
  <si>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</si>
  <si>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</si>
  <si>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</si>
  <si>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</si>
  <si>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</si>
  <si>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</si>
  <si>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</si>
  <si>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</si>
  <si>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</si>
  <si>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</si>
  <si>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</si>
  <si>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</si>
  <si>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</si>
  <si>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</si>
  <si>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</si>
  <si>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</si>
  <si>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</si>
  <si>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</si>
  <si>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</si>
  <si>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</si>
  <si>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</si>
  <si>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</si>
  <si>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</si>
  <si>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</si>
  <si>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</si>
  <si>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</si>
  <si>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</si>
  <si>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</si>
  <si>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</si>
  <si>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</si>
  <si>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</si>
  <si>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</si>
  <si>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</si>
  <si>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</si>
  <si>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</si>
  <si>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</si>
  <si>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</si>
  <si>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</si>
  <si>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</si>
  <si>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</si>
  <si>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</si>
  <si>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</si>
  <si>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</si>
  <si>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</si>
  <si>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</si>
  <si>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</si>
  <si>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</si>
  <si>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</si>
  <si>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</si>
  <si>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</si>
  <si>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</si>
  <si>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</si>
  <si>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</si>
  <si>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</si>
  <si>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</si>
  <si>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</si>
  <si>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</si>
  <si>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</si>
  <si>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</si>
  <si>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</si>
  <si>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</si>
  <si>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</si>
  <si>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</si>
  <si>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</si>
  <si>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</si>
  <si>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</si>
  <si>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</si>
  <si>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</si>
  <si>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</si>
  <si>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</si>
  <si>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</si>
  <si>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</si>
  <si>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</si>
  <si>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</si>
  <si>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</si>
  <si>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</si>
  <si>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</si>
  <si>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</si>
  <si>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</si>
  <si>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</si>
  <si>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</si>
  <si>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</si>
  <si>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</si>
  <si>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</si>
  <si>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</si>
  <si>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</si>
  <si>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</si>
  <si>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</si>
  <si>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</si>
  <si>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</si>
  <si>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</si>
  <si>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</si>
  <si>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</si>
  <si>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</si>
  <si>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</si>
  <si>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</si>
  <si>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</si>
  <si>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</si>
  <si>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</si>
  <si>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</si>
  <si>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</si>
  <si>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</si>
  <si>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</si>
  <si>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</si>
  <si>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</si>
  <si>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</si>
  <si>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</si>
  <si>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</si>
  <si>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</si>
  <si>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</si>
  <si>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</si>
  <si>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</si>
  <si>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</si>
  <si>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</si>
  <si>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</si>
  <si>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</si>
  <si>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</si>
  <si>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</si>
  <si>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</si>
  <si>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</si>
  <si>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</si>
  <si>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</si>
  <si>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</si>
  <si>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</si>
  <si>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</si>
  <si>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</si>
  <si>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</si>
  <si>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</si>
  <si>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</si>
  <si>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</si>
  <si>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</si>
  <si>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</si>
  <si>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</si>
  <si>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</si>
  <si>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</si>
  <si>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</si>
  <si>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</si>
  <si>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</si>
  <si>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</si>
  <si>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</si>
  <si>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</si>
  <si>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</si>
  <si>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</si>
  <si>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</si>
  <si>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</si>
  <si>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</si>
  <si>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</si>
  <si>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</si>
  <si>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</si>
  <si>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</si>
  <si>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</si>
  <si>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</si>
  <si>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</si>
  <si>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</si>
  <si>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</si>
  <si>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</si>
  <si>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</si>
  <si>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</si>
  <si>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</si>
  <si>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</si>
  <si>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</si>
  <si>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</si>
  <si>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</si>
  <si>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</si>
  <si>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</si>
  <si>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</si>
  <si>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</si>
  <si>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</si>
  <si>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</si>
  <si>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</si>
  <si>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</si>
  <si>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</si>
  <si>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</si>
  <si>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</si>
  <si>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</si>
  <si>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</si>
  <si>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</si>
  <si>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</si>
  <si>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</si>
  <si>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</si>
  <si>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</si>
  <si>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</si>
  <si>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</si>
  <si>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</si>
  <si>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</si>
  <si>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</si>
  <si>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</si>
  <si>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</si>
  <si>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</si>
  <si>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</si>
  <si>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</si>
  <si>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</si>
  <si>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</si>
  <si>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</si>
  <si>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</si>
  <si>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</si>
  <si>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</si>
  <si>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</si>
  <si>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</si>
  <si>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</si>
  <si>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</si>
  <si>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</si>
  <si>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</si>
  <si>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</si>
  <si>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</si>
  <si>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</si>
  <si>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</si>
  <si>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</si>
  <si>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</si>
  <si>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</si>
  <si>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</si>
  <si>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</si>
  <si>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</si>
  <si>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</si>
  <si>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</si>
  <si>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</si>
  <si>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</si>
  <si>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</si>
  <si>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</si>
  <si>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</si>
  <si>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</si>
  <si>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</si>
  <si>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</si>
  <si>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</si>
  <si>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</si>
  <si>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</si>
  <si>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</si>
  <si>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</si>
  <si>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</si>
  <si>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</si>
  <si>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</si>
  <si>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</si>
  <si>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</si>
  <si>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</si>
  <si>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</si>
  <si>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</si>
  <si>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</si>
  <si>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</si>
  <si>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</si>
  <si>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</si>
  <si>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</si>
  <si>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</si>
  <si>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</si>
  <si>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</si>
  <si>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</si>
  <si>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</si>
  <si>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</si>
  <si>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</si>
  <si>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</si>
  <si>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</si>
  <si>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</si>
  <si>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</si>
  <si>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</si>
  <si>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</si>
  <si>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</si>
  <si>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</si>
  <si>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</si>
  <si>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</si>
  <si>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</si>
  <si>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</si>
  <si>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</si>
  <si>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</si>
  <si>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</si>
  <si>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</si>
  <si>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</si>
  <si>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</si>
  <si>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</si>
  <si>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</si>
  <si>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</si>
  <si>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</si>
  <si>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</si>
  <si>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</si>
  <si>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</si>
  <si>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</si>
  <si>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</si>
  <si>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</si>
  <si>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</si>
  <si>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</si>
  <si>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</si>
  <si>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</si>
  <si>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</si>
  <si>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</si>
  <si>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</si>
  <si>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</si>
  <si>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</si>
  <si>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</si>
  <si>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</si>
  <si>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</si>
  <si>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</si>
  <si>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</si>
  <si>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</si>
  <si>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</si>
  <si>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</si>
  <si>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</si>
  <si>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</si>
  <si>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</si>
  <si>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</si>
  <si>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</si>
  <si>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</si>
  <si>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</si>
  <si>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</si>
  <si>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</si>
  <si>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</si>
  <si>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</si>
  <si>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</si>
  <si>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</si>
  <si>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</si>
  <si>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</si>
  <si>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</si>
  <si>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</si>
  <si>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</si>
  <si>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</si>
  <si>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</si>
  <si>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</si>
  <si>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</si>
  <si>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</si>
  <si>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</si>
  <si>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</si>
  <si>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</si>
  <si>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</si>
  <si>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</si>
  <si>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</si>
  <si>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</si>
  <si>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</si>
  <si>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</si>
  <si>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</si>
  <si>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</si>
  <si>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</si>
  <si>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</si>
  <si>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</si>
  <si>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</si>
  <si>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</si>
  <si>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</si>
  <si>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</si>
  <si>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</si>
  <si>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</si>
  <si>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</si>
  <si>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</si>
  <si>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</si>
  <si>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</si>
  <si>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</si>
  <si>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</si>
  <si>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</si>
  <si>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</si>
  <si>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</si>
  <si>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</si>
  <si>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</si>
  <si>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</si>
  <si>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</si>
  <si>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</si>
  <si>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</si>
  <si>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</si>
  <si>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</si>
  <si>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</si>
  <si>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</si>
  <si>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</si>
  <si>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</si>
  <si>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</si>
  <si>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</si>
  <si>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</si>
  <si>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</si>
  <si>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</si>
  <si>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</si>
  <si>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</si>
  <si>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</si>
  <si>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</si>
  <si>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</si>
  <si>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</si>
  <si>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</si>
  <si>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</si>
  <si>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</si>
  <si>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</si>
  <si>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</si>
  <si>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</si>
  <si>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</si>
  <si>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</si>
  <si>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</si>
  <si>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</si>
  <si>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</si>
  <si>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</si>
  <si>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</si>
  <si>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</si>
  <si>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</si>
  <si>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</si>
  <si>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</si>
  <si>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</si>
  <si>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</si>
  <si>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</si>
  <si>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</si>
  <si>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</si>
  <si>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</si>
  <si>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</si>
  <si>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</si>
  <si>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</si>
  <si>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</si>
  <si>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</si>
  <si>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</si>
  <si>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</si>
  <si>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</si>
  <si>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</si>
  <si>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</si>
  <si>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</si>
  <si>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</si>
  <si>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</si>
  <si>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</si>
  <si>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</si>
  <si>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</si>
  <si>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</si>
  <si>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</si>
  <si>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</si>
  <si>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</si>
  <si>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</si>
  <si>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</si>
  <si>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</si>
  <si>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</si>
  <si>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</si>
  <si>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</si>
  <si>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</si>
  <si>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</si>
  <si>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</si>
  <si>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</si>
  <si>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</si>
  <si>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</si>
  <si>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</si>
  <si>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</si>
  <si>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</si>
  <si>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</si>
  <si>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</si>
  <si>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</si>
  <si>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</si>
  <si>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</si>
  <si>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</si>
  <si>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</si>
  <si>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</si>
  <si>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</si>
  <si>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</si>
  <si>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</si>
  <si>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</si>
  <si>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</si>
  <si>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</si>
  <si>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</si>
  <si>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</si>
  <si>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</si>
  <si>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</si>
  <si>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</si>
  <si>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</si>
  <si>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</si>
  <si>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</si>
  <si>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</si>
  <si>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</si>
  <si>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</si>
  <si>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</si>
  <si>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</si>
  <si>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</si>
  <si>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</si>
  <si>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</si>
  <si>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</si>
  <si>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</si>
  <si>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</si>
  <si>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</si>
  <si>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</si>
  <si>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</si>
  <si>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</si>
  <si>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</si>
  <si>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</si>
  <si>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</si>
  <si>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</si>
  <si>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</si>
  <si>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</si>
  <si>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</si>
  <si>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</si>
  <si>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</si>
  <si>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</si>
  <si>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</si>
  <si>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</si>
  <si>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</si>
  <si>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</si>
  <si>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</si>
  <si>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</si>
  <si>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</si>
  <si>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</si>
  <si>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</si>
  <si>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</si>
  <si>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</si>
  <si>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</si>
  <si>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</si>
  <si>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</si>
  <si>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</si>
  <si>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</si>
  <si>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</si>
  <si>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</si>
  <si>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</si>
  <si>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</si>
  <si>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</si>
  <si>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</si>
  <si>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</si>
  <si>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</si>
  <si>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</si>
  <si>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</si>
  <si>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</si>
  <si>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</si>
  <si>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</si>
  <si>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</si>
  <si>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</si>
  <si>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</si>
  <si>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</si>
  <si>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</si>
  <si>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</si>
  <si>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</si>
  <si>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</si>
  <si>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</si>
  <si>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</si>
  <si>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</si>
  <si>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</si>
  <si>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</si>
  <si>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</si>
  <si>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</si>
  <si>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</si>
  <si>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</si>
  <si>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</si>
  <si>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</si>
  <si>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</si>
  <si>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</si>
  <si>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</si>
  <si>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</si>
  <si>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</si>
  <si>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</si>
  <si>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</si>
  <si>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</si>
  <si>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</si>
  <si>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</si>
  <si>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</si>
  <si>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</si>
  <si>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</si>
  <si>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</si>
  <si>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</si>
  <si>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</si>
  <si>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</si>
  <si>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</si>
  <si>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</si>
  <si>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</si>
  <si>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</si>
  <si>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</si>
  <si>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</si>
  <si>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</si>
  <si>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</si>
  <si>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</si>
  <si>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</si>
  <si>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</si>
  <si>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</si>
  <si>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</si>
  <si>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</si>
  <si>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</si>
  <si>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</si>
  <si>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</si>
  <si>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</si>
  <si>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</si>
  <si>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</si>
  <si>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</si>
  <si>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</si>
  <si>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</si>
  <si>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</si>
  <si>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</si>
  <si>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</si>
  <si>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</si>
  <si>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</si>
  <si>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</si>
  <si>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</si>
  <si>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</si>
  <si>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</si>
  <si>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</si>
  <si>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</si>
  <si>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</si>
  <si>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</si>
  <si>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</si>
  <si>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</si>
  <si>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</si>
  <si>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</si>
  <si>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</si>
  <si>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</si>
  <si>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</si>
  <si>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</si>
  <si>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</si>
  <si>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</si>
  <si>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</si>
  <si>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</si>
  <si>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</si>
  <si>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</si>
  <si>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</si>
  <si>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</si>
  <si>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</si>
  <si>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</si>
  <si>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</si>
  <si>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</si>
  <si>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</si>
  <si>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</si>
  <si>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</si>
  <si>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</si>
  <si>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</si>
  <si>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</si>
  <si>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</si>
  <si>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</si>
  <si>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</si>
  <si>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</si>
  <si>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</si>
  <si>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</si>
  <si>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</si>
  <si>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</si>
  <si>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</si>
  <si>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</si>
  <si>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</si>
  <si>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</si>
  <si>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</si>
  <si>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</si>
  <si>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</si>
  <si>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</si>
  <si>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</si>
  <si>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</si>
  <si>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</si>
  <si>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</si>
  <si>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</si>
  <si>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</si>
  <si>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</si>
  <si>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</si>
  <si>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</si>
  <si>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</si>
  <si>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</si>
  <si>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</si>
  <si>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</si>
  <si>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</si>
  <si>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</si>
  <si>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</si>
  <si>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</si>
  <si>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</si>
  <si>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</si>
  <si>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</si>
  <si>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</si>
  <si>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</si>
  <si>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</si>
  <si>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</si>
  <si>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</si>
  <si>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</si>
  <si>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</si>
  <si>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</si>
  <si>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</si>
  <si>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</si>
  <si>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</si>
  <si>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</si>
  <si>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</si>
  <si>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</si>
  <si>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</si>
  <si>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</si>
  <si>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</si>
  <si>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</si>
  <si>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</si>
  <si>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</si>
  <si>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</si>
  <si>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</si>
  <si>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</si>
  <si>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</si>
  <si>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</si>
  <si>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</si>
  <si>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</si>
  <si>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</si>
  <si>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</si>
  <si>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</si>
  <si>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</si>
  <si>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</si>
  <si>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</si>
  <si>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</si>
  <si>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</si>
  <si>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</si>
  <si>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</si>
  <si>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</si>
  <si>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</si>
  <si>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</si>
  <si>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</si>
  <si>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</si>
  <si>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</si>
  <si>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</si>
  <si>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</si>
  <si>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</si>
  <si>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</si>
  <si>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</si>
  <si>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</si>
  <si>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</si>
  <si>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</si>
  <si>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</si>
  <si>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</si>
  <si>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</si>
  <si>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</si>
  <si>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</si>
  <si>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</si>
  <si>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</si>
  <si>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</si>
  <si>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</si>
  <si>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</si>
  <si>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</si>
  <si>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</si>
  <si>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</si>
  <si>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</si>
  <si>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</si>
  <si>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</si>
  <si>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</si>
  <si>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</si>
  <si>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</si>
  <si>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</si>
  <si>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</si>
  <si>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</si>
  <si>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</si>
  <si>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</si>
  <si>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</si>
  <si>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</si>
  <si>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</si>
  <si>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</si>
  <si>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</si>
  <si>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</si>
  <si>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</si>
  <si>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</si>
  <si>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</si>
  <si>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</si>
  <si>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</si>
  <si>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</si>
  <si>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</si>
  <si>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</si>
  <si>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</si>
  <si>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</si>
  <si>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</si>
  <si>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</si>
  <si>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</si>
  <si>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</si>
  <si>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</si>
  <si>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</si>
  <si>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</si>
  <si>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</si>
  <si>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</si>
  <si>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</si>
  <si>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</si>
  <si>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</si>
  <si>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</si>
  <si>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</si>
  <si>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</si>
  <si>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</si>
  <si>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</si>
  <si>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</si>
  <si>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</si>
  <si>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</si>
  <si>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</si>
  <si>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</si>
  <si>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</si>
  <si>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</si>
  <si>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</si>
  <si>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</si>
  <si>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</si>
  <si>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</si>
  <si>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</si>
  <si>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</si>
  <si>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</si>
  <si>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</si>
  <si>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</si>
  <si>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</si>
  <si>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</si>
  <si>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</si>
  <si>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</si>
  <si>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</si>
  <si>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</si>
  <si>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</si>
  <si>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</si>
  <si>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</si>
  <si>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</si>
  <si>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</si>
  <si>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</si>
  <si>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</si>
  <si>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</si>
  <si>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</si>
  <si>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</si>
  <si>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</si>
  <si>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</si>
  <si>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</si>
  <si>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</si>
  <si>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</si>
  <si>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</si>
  <si>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</si>
  <si>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</si>
  <si>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</si>
  <si>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</si>
  <si>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</si>
  <si>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</si>
  <si>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</si>
  <si>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</si>
  <si>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</si>
  <si>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</si>
  <si>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</si>
  <si>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</si>
  <si>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</si>
  <si>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</si>
  <si>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</si>
  <si>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</si>
  <si>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</si>
  <si>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</si>
  <si>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</si>
  <si>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</si>
  <si>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</si>
  <si>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</si>
  <si>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</si>
  <si>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</si>
  <si>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</si>
  <si>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</si>
  <si>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</si>
  <si>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</si>
  <si>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</si>
  <si>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</si>
  <si>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</si>
  <si>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</si>
  <si>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</si>
  <si>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</si>
  <si>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</si>
  <si>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</si>
  <si>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</si>
  <si>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</si>
  <si>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</si>
  <si>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</si>
  <si>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</si>
  <si>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</si>
  <si>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</si>
  <si>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</si>
  <si>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</si>
  <si>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</si>
  <si>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</si>
  <si>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</si>
  <si>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</si>
  <si>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</si>
  <si>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</si>
  <si>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</si>
  <si>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</si>
  <si>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</si>
  <si>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</si>
  <si>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</si>
  <si>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</si>
  <si>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</si>
  <si>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</si>
  <si>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</si>
  <si>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</si>
  <si>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</si>
  <si>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</si>
  <si>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</si>
  <si>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</si>
  <si>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</si>
  <si>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</si>
  <si>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</si>
  <si>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</si>
  <si>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</si>
  <si>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</si>
  <si>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</si>
  <si>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</si>
  <si>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</si>
  <si>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</si>
  <si>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</si>
  <si>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</si>
  <si>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</si>
  <si>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</si>
  <si>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</si>
  <si>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</si>
  <si>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</si>
  <si>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</si>
  <si>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</si>
  <si>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</si>
  <si>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</si>
  <si>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</si>
  <si>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</si>
  <si>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</si>
  <si>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</si>
  <si>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</si>
  <si>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</si>
  <si>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</si>
  <si>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</si>
  <si>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</si>
  <si>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</si>
  <si>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</si>
  <si>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</si>
  <si>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</si>
  <si>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</si>
  <si>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</si>
  <si>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</si>
  <si>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</si>
  <si>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</si>
  <si>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</si>
  <si>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</si>
  <si>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</si>
  <si>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</si>
  <si>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</si>
  <si>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</si>
  <si>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</si>
  <si>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</si>
  <si>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</si>
  <si>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</si>
  <si>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</si>
  <si>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</si>
  <si>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</si>
  <si>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</si>
  <si>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</si>
  <si>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</si>
  <si>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</si>
  <si>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</si>
  <si>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</si>
  <si>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</si>
  <si>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</si>
  <si>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</si>
  <si>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</si>
  <si>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</si>
  <si>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</si>
  <si>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</si>
  <si>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</si>
  <si>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</si>
  <si>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</si>
  <si>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</si>
  <si>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</si>
  <si>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</si>
  <si>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</si>
  <si>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</si>
  <si>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</si>
  <si>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</si>
  <si>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</si>
  <si>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</si>
  <si>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</si>
  <si>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</si>
  <si>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</si>
  <si>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</si>
  <si>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</si>
  <si>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</si>
  <si>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</si>
  <si>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</si>
  <si>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</si>
  <si>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</si>
  <si>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</si>
  <si>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</si>
  <si>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</si>
  <si>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</si>
  <si>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</si>
  <si>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</si>
  <si>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</si>
  <si>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</si>
  <si>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</si>
  <si>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</si>
  <si>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</si>
  <si>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</si>
  <si>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</si>
  <si>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</si>
  <si>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</si>
  <si>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</si>
  <si>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</si>
  <si>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</si>
  <si>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</si>
  <si>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</si>
  <si>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</si>
  <si>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</si>
  <si>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</si>
  <si>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</si>
  <si>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</si>
  <si>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</si>
  <si>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</si>
  <si>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</si>
  <si>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</si>
  <si>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</si>
  <si>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</si>
  <si>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</si>
  <si>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</si>
  <si>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</si>
  <si>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</si>
  <si>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</si>
  <si>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</si>
  <si>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</si>
  <si>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</si>
  <si>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</si>
  <si>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</si>
  <si>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</si>
  <si>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</si>
  <si>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</si>
  <si>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</si>
  <si>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</si>
  <si>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</si>
  <si>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</si>
  <si>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</si>
  <si>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</si>
  <si>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</si>
  <si>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</si>
  <si>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</si>
  <si>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</si>
  <si>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</si>
  <si>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</si>
  <si>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</si>
  <si>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</si>
  <si>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</si>
  <si>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</si>
  <si>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</si>
  <si>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</si>
  <si>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</si>
  <si>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</si>
  <si>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</si>
  <si>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</si>
  <si>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</si>
  <si>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</si>
  <si>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</si>
  <si>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</si>
  <si>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</si>
  <si>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</si>
  <si>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</si>
  <si>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</si>
  <si>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</si>
  <si>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</si>
  <si>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</si>
  <si>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</si>
  <si>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</si>
  <si>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</si>
  <si>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</si>
  <si>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</si>
  <si>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</si>
  <si>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</si>
  <si>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</si>
  <si>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</si>
  <si>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</si>
  <si>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</si>
  <si>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</si>
  <si>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</si>
  <si>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</si>
  <si>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</si>
  <si>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</si>
  <si>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</si>
  <si>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</si>
  <si>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</si>
  <si>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</si>
  <si>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</si>
  <si>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</si>
  <si>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</si>
  <si>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</si>
  <si>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</si>
  <si>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</si>
  <si>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</si>
  <si>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</si>
  <si>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</si>
  <si>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</si>
  <si>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</si>
  <si>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</si>
  <si>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</si>
  <si>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</si>
  <si>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</si>
  <si>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</si>
  <si>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</si>
  <si>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</si>
  <si>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</si>
  <si>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</si>
  <si>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</si>
  <si>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</si>
  <si>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</si>
  <si>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</si>
  <si>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</si>
  <si>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</si>
  <si>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</si>
  <si>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</si>
  <si>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</si>
  <si>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</si>
  <si>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</si>
  <si>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</si>
  <si>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</si>
  <si>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</si>
  <si>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</si>
  <si>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</si>
  <si>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</si>
  <si>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</si>
  <si>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</si>
  <si>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</si>
  <si>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</si>
  <si>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</si>
  <si>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</si>
  <si>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</si>
  <si>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</si>
  <si>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</si>
  <si>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</si>
  <si>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</si>
  <si>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</si>
  <si>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</si>
  <si>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</si>
  <si>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</si>
  <si>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</si>
  <si>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</si>
  <si>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</si>
  <si>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</si>
  <si>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</si>
  <si>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</si>
  <si>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</si>
  <si>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</si>
  <si>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</si>
  <si>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</si>
  <si>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</si>
  <si>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</si>
  <si>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</si>
  <si>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</si>
  <si>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</si>
  <si>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</si>
  <si>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</si>
  <si>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</si>
  <si>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</si>
  <si>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</si>
  <si>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</si>
  <si>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</si>
  <si>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</si>
  <si>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</si>
  <si>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</si>
  <si>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</si>
  <si>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</si>
  <si>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</si>
  <si>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</si>
  <si>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</si>
  <si>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</si>
  <si>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</si>
  <si>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</si>
  <si>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</si>
  <si>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</si>
  <si>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</si>
  <si>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</si>
  <si>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</si>
  <si>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</si>
  <si>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</si>
  <si>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</si>
  <si>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</si>
  <si>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</si>
  <si>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</si>
  <si>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</si>
  <si>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</si>
  <si>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</si>
  <si>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</si>
  <si>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</si>
  <si>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</si>
  <si>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</si>
  <si>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</si>
  <si>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</si>
  <si>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</si>
  <si>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</si>
  <si>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</si>
  <si>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</si>
  <si>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</si>
  <si>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</si>
  <si>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</si>
  <si>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</si>
  <si>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</si>
  <si>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</si>
  <si>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</si>
  <si>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</si>
  <si>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</si>
  <si>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</si>
  <si>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</si>
  <si>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</si>
  <si>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</si>
  <si>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</si>
  <si>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</si>
  <si>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</si>
  <si>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</si>
  <si>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</si>
  <si>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</si>
  <si>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</si>
  <si>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</si>
  <si>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</si>
  <si>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</si>
  <si>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</si>
  <si>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</si>
  <si>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</si>
  <si>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</si>
  <si>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</si>
  <si>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</si>
  <si>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</si>
  <si>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</si>
  <si>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</si>
  <si>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</si>
  <si>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</si>
  <si>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</si>
  <si>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</si>
  <si>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</si>
  <si>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</si>
  <si>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</si>
  <si>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</si>
  <si>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</si>
  <si>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</si>
  <si>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</si>
  <si>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</si>
  <si>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</si>
  <si>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</si>
  <si>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</si>
  <si>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</si>
  <si>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</si>
  <si>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</si>
  <si>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</si>
  <si>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</si>
  <si>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</si>
  <si>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</si>
  <si>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</si>
  <si>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</si>
  <si>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</si>
  <si>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</si>
  <si>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</si>
  <si>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</si>
  <si>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</si>
  <si>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</si>
  <si>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</si>
  <si>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</si>
  <si>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</si>
  <si>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</si>
  <si>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</si>
  <si>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</si>
  <si>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</si>
  <si>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</si>
  <si>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</si>
  <si>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</si>
  <si>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</si>
  <si>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</si>
  <si>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</si>
  <si>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</si>
  <si>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</si>
  <si>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</si>
  <si>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</si>
  <si>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</si>
  <si>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</si>
  <si>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</si>
  <si>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</si>
  <si>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</si>
  <si>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</si>
  <si>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</si>
  <si>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</si>
  <si>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</si>
  <si>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</si>
  <si>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</si>
  <si>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</si>
  <si>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</si>
  <si>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</si>
  <si>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</si>
  <si>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</si>
  <si>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</si>
  <si>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</si>
  <si>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</si>
  <si>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</si>
  <si>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</si>
  <si>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</si>
  <si>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</si>
  <si>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</si>
  <si>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</si>
  <si>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</si>
  <si>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</si>
  <si>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</si>
  <si>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</si>
  <si>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</si>
  <si>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</si>
  <si>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</si>
  <si>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</si>
  <si>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</si>
  <si>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</si>
  <si>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</si>
  <si>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</si>
  <si>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</si>
  <si>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</si>
  <si>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</si>
  <si>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</si>
  <si>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</si>
  <si>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</si>
  <si>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</si>
  <si>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</si>
  <si>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</si>
  <si>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</si>
  <si>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</si>
  <si>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</si>
  <si>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</si>
  <si>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</si>
  <si>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</si>
  <si>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</si>
  <si>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</si>
  <si>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</si>
  <si>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</si>
  <si>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</si>
  <si>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</si>
  <si>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</si>
  <si>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</si>
  <si>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</si>
  <si>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</si>
  <si>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</si>
  <si>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</si>
  <si>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</si>
  <si>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</si>
  <si>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</si>
  <si>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</si>
  <si>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</si>
  <si>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</si>
  <si>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</si>
  <si>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</si>
  <si>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</si>
  <si>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</si>
  <si>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</si>
  <si>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</si>
  <si>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</si>
  <si>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</si>
  <si>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</si>
  <si>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</si>
  <si>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</si>
  <si>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</si>
  <si>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</si>
  <si>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</si>
  <si>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</si>
  <si>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</si>
  <si>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</si>
  <si>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</si>
  <si>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</si>
  <si>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</si>
  <si>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</si>
  <si>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</si>
  <si>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</si>
  <si>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</si>
  <si>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</si>
  <si>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</si>
  <si>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</si>
  <si>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</si>
  <si>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</si>
  <si>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</si>
  <si>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</si>
  <si>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</si>
  <si>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</si>
  <si>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</si>
  <si>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</si>
  <si>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</si>
  <si>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</si>
  <si>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</si>
  <si>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</si>
  <si>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</si>
  <si>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</si>
  <si>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</si>
  <si>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</si>
  <si>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</si>
  <si>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</si>
  <si>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</si>
  <si>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</si>
  <si>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</si>
  <si>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</si>
  <si>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</si>
  <si>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</si>
  <si>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</si>
  <si>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</si>
  <si>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</si>
  <si>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</si>
  <si>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</si>
  <si>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</si>
  <si>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</si>
  <si>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</si>
  <si>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</si>
  <si>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</si>
  <si>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</si>
  <si>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</si>
  <si>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</si>
  <si>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</si>
  <si>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</si>
  <si>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</si>
  <si>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</si>
  <si>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</si>
  <si>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</si>
  <si>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</si>
  <si>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</si>
  <si>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</si>
  <si>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</si>
  <si>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</si>
  <si>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</si>
  <si>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</si>
  <si>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</si>
  <si>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</si>
  <si>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</si>
  <si>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</si>
  <si>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</si>
  <si>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</si>
  <si>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</si>
  <si>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</si>
  <si>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</si>
  <si>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</si>
  <si>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</si>
  <si>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</si>
  <si>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</si>
  <si>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</si>
  <si>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</si>
  <si>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</si>
  <si>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</si>
  <si>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</si>
  <si>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</si>
  <si>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</si>
  <si>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</si>
  <si>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</si>
  <si>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</si>
  <si>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</si>
  <si>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</si>
  <si>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</si>
  <si>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</si>
  <si>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</si>
  <si>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</si>
  <si>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</si>
  <si>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</si>
  <si>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</si>
  <si>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</si>
  <si>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</si>
  <si>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</si>
  <si>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</si>
  <si>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</si>
  <si>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</si>
  <si>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</si>
  <si>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</si>
  <si>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</si>
  <si>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</si>
  <si>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</si>
  <si>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</si>
  <si>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</si>
  <si>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</si>
  <si>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</si>
  <si>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</si>
  <si>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</si>
  <si>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</si>
  <si>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</si>
  <si>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</si>
  <si>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</si>
  <si>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</si>
  <si>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</si>
  <si>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</si>
  <si>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</si>
  <si>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</si>
  <si>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</si>
  <si>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</si>
  <si>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</si>
  <si>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</si>
  <si>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</si>
  <si>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</si>
  <si>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</si>
  <si>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</si>
  <si>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</si>
  <si>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</si>
  <si>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</si>
  <si>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</si>
  <si>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</si>
  <si>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</si>
  <si>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</si>
  <si>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</si>
  <si>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</si>
  <si>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</si>
  <si>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</si>
  <si>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</si>
  <si>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</si>
  <si>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</si>
  <si>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</si>
  <si>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</si>
  <si>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</si>
  <si>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</si>
  <si>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</si>
  <si>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</si>
  <si>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</si>
  <si>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</si>
  <si>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</si>
  <si>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</si>
  <si>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</si>
  <si>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</si>
  <si>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</si>
  <si>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</si>
  <si>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</si>
  <si>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</si>
  <si>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</si>
  <si>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</si>
  <si>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</si>
  <si>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</si>
  <si>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</si>
  <si>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</si>
  <si>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</si>
  <si>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</si>
  <si>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</si>
  <si>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</si>
  <si>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</si>
  <si>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</si>
  <si>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</si>
  <si>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</si>
  <si>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</si>
  <si>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</si>
  <si>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</si>
  <si>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</si>
  <si>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</si>
  <si>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</si>
  <si>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</si>
  <si>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</si>
  <si>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</si>
  <si>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</si>
  <si>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</si>
  <si>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</si>
  <si>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</si>
  <si>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</si>
  <si>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</si>
  <si>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</si>
  <si>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</si>
  <si>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</si>
  <si>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</si>
  <si>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</si>
  <si>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</si>
  <si>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</si>
  <si>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</si>
  <si>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</si>
  <si>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</si>
  <si>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</si>
  <si>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</si>
  <si>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</si>
  <si>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</si>
  <si>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</si>
  <si>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</si>
  <si>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</si>
  <si>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</si>
  <si>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</si>
  <si>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</si>
  <si>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</si>
  <si>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</si>
  <si>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</si>
  <si>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</si>
  <si>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</si>
  <si>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</si>
  <si>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</si>
  <si>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</si>
  <si>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</si>
  <si>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</si>
  <si>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</si>
  <si>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</si>
  <si>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</si>
  <si>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</si>
  <si>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</si>
  <si>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</si>
  <si>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</si>
  <si>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</si>
  <si>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</si>
  <si>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</si>
  <si>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</si>
  <si>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</si>
  <si>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</si>
  <si>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</si>
  <si>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</si>
  <si>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</si>
  <si>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</si>
  <si>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</si>
  <si>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</si>
  <si>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</si>
  <si>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</si>
  <si>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</si>
  <si>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</si>
  <si>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</si>
  <si>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</si>
  <si>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</si>
  <si>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</si>
  <si>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</si>
  <si>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</si>
  <si>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</si>
  <si>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</si>
  <si>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</si>
  <si>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</si>
  <si>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</si>
  <si>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</si>
  <si>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</si>
  <si>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</si>
  <si>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</si>
  <si>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</si>
  <si>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</si>
  <si>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</si>
  <si>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</si>
  <si>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</si>
  <si>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</si>
  <si>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</si>
  <si>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</si>
  <si>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</si>
  <si>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</si>
  <si>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</si>
  <si>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</si>
  <si>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</si>
  <si>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</si>
  <si>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</si>
  <si>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</si>
  <si>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</si>
  <si>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</si>
  <si>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</si>
  <si>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</si>
  <si>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</si>
  <si>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</si>
  <si>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</si>
  <si>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</si>
  <si>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</si>
  <si>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</si>
  <si>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</si>
  <si>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</si>
  <si>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</si>
  <si>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</si>
  <si>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</si>
  <si>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</si>
  <si>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</si>
  <si>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</si>
  <si>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</si>
  <si>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</si>
  <si>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</si>
  <si>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</si>
  <si>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</si>
  <si>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</si>
  <si>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</si>
  <si>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</si>
  <si>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</si>
  <si>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</si>
  <si>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</si>
  <si>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</si>
  <si>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</si>
  <si>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</si>
  <si>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</si>
  <si>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</si>
  <si>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</si>
  <si>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</si>
  <si>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</si>
  <si>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</si>
  <si>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</si>
  <si>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</si>
  <si>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</si>
  <si>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</si>
  <si>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</si>
  <si>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</si>
  <si>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</si>
  <si>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</si>
  <si>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</si>
  <si>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</si>
  <si>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</si>
  <si>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</si>
  <si>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</si>
  <si>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</si>
  <si>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</si>
  <si>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</si>
  <si>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</si>
  <si>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</si>
  <si>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</si>
  <si>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</si>
  <si>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</si>
  <si>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</si>
  <si>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</si>
  <si>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</si>
  <si>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</si>
  <si>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</si>
  <si>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</si>
  <si>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</si>
  <si>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</si>
  <si>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</si>
  <si>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</si>
  <si>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</si>
  <si>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</si>
  <si>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</si>
  <si>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</si>
  <si>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</si>
  <si>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</si>
  <si>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</si>
  <si>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</si>
  <si>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</si>
  <si>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</si>
  <si>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</si>
  <si>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</si>
  <si>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</si>
  <si>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</si>
  <si>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</si>
  <si>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</si>
  <si>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</si>
  <si>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</si>
  <si>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</si>
  <si>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</si>
  <si>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</si>
  <si>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</si>
  <si>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</si>
  <si>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</si>
  <si>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</si>
  <si>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</si>
  <si>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</si>
  <si>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</si>
  <si>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</si>
  <si>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</si>
  <si>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</si>
  <si>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</si>
  <si>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</si>
  <si>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</si>
  <si>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</si>
  <si>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</si>
  <si>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</si>
  <si>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</si>
  <si>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</si>
  <si>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</si>
  <si>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</si>
  <si>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</si>
  <si>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</si>
  <si>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</si>
  <si>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</si>
  <si>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</si>
  <si>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</si>
  <si>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</si>
  <si>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</si>
  <si>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</si>
  <si>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</si>
  <si>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</si>
  <si>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</si>
  <si>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</si>
  <si>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</si>
  <si>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</si>
  <si>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</si>
  <si>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</si>
  <si>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</si>
  <si>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</si>
  <si>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</si>
  <si>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</si>
  <si>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</si>
  <si>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</si>
  <si>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</si>
  <si>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</si>
  <si>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</si>
  <si>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</si>
  <si>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</si>
  <si>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</si>
  <si>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</si>
  <si>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</si>
  <si>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</si>
  <si>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</si>
  <si>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</si>
  <si>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</si>
  <si>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</si>
  <si>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</si>
  <si>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</si>
  <si>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</si>
  <si>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</si>
  <si>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</si>
  <si>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</si>
  <si>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</si>
  <si>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</si>
  <si>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</si>
  <si>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</si>
  <si>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</si>
  <si>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</si>
  <si>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</si>
  <si>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</si>
  <si>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</si>
  <si>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</si>
  <si>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</si>
  <si>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</si>
  <si>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</si>
  <si>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</si>
  <si>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</si>
  <si>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</si>
  <si>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</si>
  <si>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</si>
  <si>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</si>
  <si>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</si>
  <si>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</si>
  <si>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</si>
  <si>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</si>
  <si>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</si>
  <si>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</si>
  <si>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</si>
  <si>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</si>
  <si>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</si>
  <si>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</si>
  <si>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</si>
  <si>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</si>
  <si>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</si>
  <si>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</si>
  <si>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</si>
  <si>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</si>
  <si>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</si>
  <si>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</si>
  <si>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</si>
  <si>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</si>
  <si>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</si>
  <si>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</si>
  <si>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</si>
  <si>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</si>
  <si>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</si>
  <si>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</si>
  <si>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</si>
  <si>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</si>
  <si>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</si>
  <si>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</si>
  <si>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</si>
  <si>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</si>
  <si>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</si>
  <si>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</si>
  <si>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</si>
  <si>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</si>
  <si>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</si>
  <si>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</si>
  <si>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</si>
  <si>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</si>
  <si>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</si>
  <si>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</si>
  <si>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</si>
  <si>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</si>
  <si>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</si>
  <si>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</si>
  <si>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</si>
  <si>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</si>
  <si>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</si>
  <si>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</si>
  <si>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</si>
  <si>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</si>
  <si>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</si>
  <si>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</si>
  <si>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</si>
  <si>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</si>
  <si>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</si>
  <si>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</si>
  <si>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</si>
  <si>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</si>
  <si>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</si>
  <si>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</si>
  <si>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</si>
  <si>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</si>
  <si>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</si>
  <si>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</si>
  <si>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</si>
  <si>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</si>
  <si>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</si>
  <si>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</si>
  <si>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</si>
  <si>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</si>
  <si>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</si>
  <si>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</si>
  <si>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</si>
  <si>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</si>
  <si>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</si>
  <si>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</si>
  <si>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</si>
  <si>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</si>
  <si>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</si>
  <si>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</si>
  <si>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</si>
  <si>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</si>
  <si>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</si>
  <si>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</si>
  <si>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</si>
  <si>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</si>
  <si>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</si>
  <si>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</si>
  <si>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</si>
  <si>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</si>
  <si>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</si>
  <si>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</si>
  <si>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</si>
  <si>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</si>
  <si>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</si>
  <si>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</si>
  <si>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</si>
  <si>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</si>
  <si>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</si>
  <si>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</si>
  <si>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</si>
  <si>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</si>
  <si>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</si>
  <si>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</si>
  <si>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</si>
  <si>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</si>
  <si>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</si>
  <si>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</si>
  <si>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</si>
  <si>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</si>
  <si>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</si>
  <si>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</si>
  <si>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</si>
  <si>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</si>
  <si>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</si>
  <si>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</si>
  <si>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</si>
  <si>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</si>
  <si>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</si>
  <si>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</si>
  <si>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</si>
  <si>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</si>
  <si>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</si>
  <si>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</si>
  <si>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</si>
  <si>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</si>
  <si>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</si>
  <si>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</si>
  <si>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</si>
  <si>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</si>
  <si>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</si>
  <si>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</si>
  <si>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</si>
  <si>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</si>
  <si>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</si>
  <si>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</si>
  <si>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</si>
  <si>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</si>
  <si>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</si>
  <si>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</si>
  <si>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</si>
  <si>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</si>
  <si>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</si>
  <si>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</si>
  <si>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</si>
  <si>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</si>
  <si>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</si>
  <si>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</si>
  <si>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</si>
  <si>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</si>
  <si>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</si>
  <si>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</si>
  <si>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</si>
  <si>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</si>
  <si>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</si>
  <si>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</si>
  <si>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</si>
  <si>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</si>
  <si>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</si>
  <si>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</si>
  <si>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</si>
  <si>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</si>
  <si>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</si>
  <si>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</si>
  <si>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</si>
  <si>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</si>
  <si>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</si>
  <si>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</si>
  <si>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</si>
  <si>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</si>
  <si>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</si>
  <si>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</si>
  <si>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</si>
  <si>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</si>
  <si>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</si>
  <si>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</si>
  <si>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</si>
  <si>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</si>
  <si>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</si>
  <si>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</si>
  <si>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</si>
  <si>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</si>
  <si>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</si>
  <si>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</si>
  <si>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</si>
  <si>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</si>
  <si>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</si>
  <si>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</si>
  <si>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</si>
  <si>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</si>
  <si>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</si>
  <si>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</si>
  <si>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</si>
  <si>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</si>
  <si>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</si>
  <si>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</si>
  <si>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</si>
  <si>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</si>
  <si>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</si>
  <si>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</si>
  <si>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</si>
  <si>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</si>
  <si>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</si>
  <si>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</si>
  <si>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</si>
  <si>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</si>
  <si>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</si>
  <si>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</si>
  <si>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</si>
  <si>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</si>
  <si>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</si>
  <si>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</si>
  <si>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</si>
  <si>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</si>
  <si>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</si>
  <si>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</si>
  <si>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</si>
  <si>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</si>
  <si>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</si>
  <si>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</si>
  <si>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</si>
  <si>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</si>
  <si>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</si>
  <si>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</si>
  <si>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</si>
  <si>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</si>
  <si>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</si>
  <si>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</si>
  <si>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</si>
  <si>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</si>
  <si>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</si>
  <si>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</si>
  <si>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</si>
  <si>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</si>
  <si>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</si>
  <si>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</si>
  <si>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</si>
  <si>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</si>
  <si>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</si>
  <si>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</si>
  <si>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</si>
  <si>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</si>
  <si>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</si>
  <si>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</si>
  <si>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</si>
  <si>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</si>
  <si>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</si>
  <si>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</si>
  <si>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</si>
  <si>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</si>
  <si>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</si>
  <si>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</si>
  <si>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</si>
  <si>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</si>
  <si>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</si>
  <si>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</si>
  <si>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</si>
  <si>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</si>
  <si>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</si>
  <si>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</si>
  <si>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</si>
  <si>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</si>
  <si>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</si>
  <si>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</si>
  <si>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</si>
  <si>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</si>
  <si>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</si>
  <si>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</si>
  <si>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</si>
  <si>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</si>
  <si>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</si>
  <si>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</si>
  <si>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</si>
  <si>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</si>
  <si>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</si>
  <si>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</si>
  <si>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</si>
  <si>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</si>
  <si>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</si>
  <si>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</si>
  <si>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</si>
  <si>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</si>
  <si>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</si>
  <si>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</si>
  <si>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</si>
  <si>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</si>
  <si>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</si>
  <si>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</si>
  <si>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</si>
  <si>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</si>
  <si>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</si>
  <si>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</si>
  <si>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</si>
  <si>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</si>
  <si>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</si>
  <si>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</si>
  <si>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</si>
  <si>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</si>
  <si>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</si>
  <si>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</si>
  <si>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</si>
  <si>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</si>
  <si>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</si>
  <si>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</si>
  <si>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</si>
  <si>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</si>
  <si>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</si>
  <si>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</si>
  <si>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</si>
  <si>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</si>
  <si>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</si>
  <si>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</si>
  <si>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</si>
  <si>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</si>
  <si>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</si>
  <si>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</si>
  <si>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</si>
  <si>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</si>
  <si>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</si>
  <si>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</si>
  <si>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</si>
  <si>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</si>
  <si>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</si>
  <si>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</si>
  <si>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</si>
  <si>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</si>
  <si>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</si>
  <si>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</si>
  <si>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</si>
  <si>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</si>
  <si>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</si>
  <si>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</si>
  <si>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</si>
  <si>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</si>
  <si>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</si>
  <si>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</si>
  <si>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</si>
  <si>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</si>
  <si>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</si>
  <si>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</si>
  <si>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</si>
  <si>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</si>
  <si>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</si>
  <si>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</si>
  <si>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</si>
  <si>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</si>
  <si>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</si>
  <si>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</si>
  <si>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</si>
  <si>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</si>
  <si>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</si>
  <si>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</si>
  <si>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</si>
  <si>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</si>
  <si>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</si>
  <si>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</si>
  <si>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</si>
  <si>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</si>
  <si>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</si>
  <si>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</si>
  <si>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</si>
  <si>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</si>
  <si>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</si>
  <si>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</si>
  <si>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</si>
  <si>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</si>
  <si>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</si>
  <si>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</si>
  <si>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</si>
  <si>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</si>
  <si>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</si>
  <si>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</si>
  <si>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</si>
  <si>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</si>
  <si>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</si>
  <si>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</si>
  <si>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</si>
  <si>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</si>
  <si>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</si>
  <si>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</si>
  <si>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</si>
  <si>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</si>
  <si>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</si>
  <si>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</si>
  <si>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</si>
  <si>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</si>
  <si>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</si>
  <si>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</si>
  <si>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</si>
  <si>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</si>
  <si>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</si>
  <si>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</si>
  <si>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</si>
  <si>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</si>
  <si>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</si>
  <si>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</si>
  <si>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</si>
  <si>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</si>
  <si>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</si>
  <si>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</si>
  <si>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</si>
  <si>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</si>
  <si>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</si>
  <si>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</si>
  <si>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</si>
  <si>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</si>
  <si>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</si>
  <si>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</si>
  <si>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</si>
  <si>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</si>
  <si>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</si>
  <si>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</si>
  <si>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</si>
  <si>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</si>
  <si>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</si>
  <si>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</si>
  <si>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</si>
  <si>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</si>
  <si>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</si>
  <si>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</si>
  <si>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</si>
  <si>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</si>
  <si>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</si>
  <si>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</si>
  <si>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</si>
  <si>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</si>
  <si>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</si>
  <si>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</si>
  <si>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</si>
  <si>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</si>
  <si>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</si>
  <si>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</si>
  <si>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</si>
  <si>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</si>
  <si>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</si>
  <si>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</si>
  <si>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</si>
  <si>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</si>
  <si>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</si>
  <si>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</si>
  <si>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</si>
  <si>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</si>
  <si>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</si>
  <si>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</si>
  <si>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</si>
  <si>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</si>
  <si>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</si>
  <si>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</si>
  <si>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</si>
  <si>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</si>
  <si>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</si>
  <si>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</si>
  <si>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</si>
  <si>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</si>
  <si>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</si>
  <si>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</si>
  <si>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</si>
  <si>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</si>
  <si>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</si>
  <si>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</si>
  <si>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</si>
  <si>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</si>
  <si>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</si>
  <si>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</si>
  <si>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</si>
  <si>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</si>
  <si>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</si>
  <si>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</si>
  <si>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</si>
  <si>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</si>
  <si>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</si>
  <si>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</si>
  <si>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</si>
  <si>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</si>
  <si>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</si>
  <si>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</si>
  <si>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</si>
  <si>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</si>
  <si>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</si>
  <si>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</si>
  <si>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</si>
  <si>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</si>
  <si>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</si>
  <si>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</si>
  <si>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</si>
  <si>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</si>
  <si>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</si>
  <si>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</si>
  <si>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</si>
  <si>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</si>
  <si>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</si>
  <si>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</si>
  <si>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</si>
  <si>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</si>
  <si>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</si>
  <si>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</si>
  <si>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</si>
  <si>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</si>
  <si>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</si>
  <si>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</si>
  <si>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</si>
  <si>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</si>
  <si>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</si>
  <si>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</si>
  <si>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</si>
  <si>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</si>
  <si>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</si>
  <si>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</si>
  <si>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</si>
  <si>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</si>
  <si>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</si>
  <si>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</si>
  <si>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</si>
  <si>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</si>
  <si>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</si>
  <si>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</si>
  <si>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</si>
  <si>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</si>
  <si>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</si>
  <si>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</si>
  <si>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</si>
  <si>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</si>
  <si>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</si>
  <si>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</si>
  <si>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</si>
  <si>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</si>
  <si>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</si>
  <si>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</si>
  <si>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</si>
  <si>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</si>
  <si>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</si>
  <si>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</si>
  <si>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</si>
  <si>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</si>
  <si>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</si>
  <si>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</si>
  <si>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</si>
  <si>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</si>
  <si>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</si>
  <si>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</si>
  <si>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</si>
  <si>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</si>
  <si>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</si>
  <si>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</si>
  <si>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</si>
  <si>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</si>
  <si>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</si>
  <si>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</si>
  <si>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</si>
  <si>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</si>
  <si>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</si>
  <si>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</si>
  <si>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</si>
  <si>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</si>
  <si>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</si>
  <si>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</si>
  <si>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</si>
  <si>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</si>
  <si>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</si>
  <si>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</si>
  <si>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</si>
  <si>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</si>
  <si>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</si>
  <si>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</si>
  <si>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</si>
  <si>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</si>
  <si>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</si>
  <si>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</si>
  <si>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</si>
  <si>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</si>
  <si>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</si>
  <si>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</si>
  <si>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</si>
  <si>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</si>
  <si>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</si>
  <si>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</si>
  <si>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</si>
  <si>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</si>
  <si>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</si>
  <si>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</si>
  <si>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</si>
  <si>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</si>
  <si>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</si>
  <si>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</si>
  <si>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</si>
  <si>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</si>
  <si>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</si>
  <si>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</si>
  <si>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</si>
  <si>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</si>
  <si>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</si>
  <si>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</si>
  <si>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</si>
  <si>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</si>
  <si>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</si>
  <si>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</si>
  <si>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</si>
  <si>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</si>
  <si>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</si>
  <si>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</si>
  <si>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</si>
  <si>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</si>
  <si>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</si>
  <si>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</si>
  <si>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</si>
  <si>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</si>
  <si>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</si>
  <si>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</si>
  <si>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</si>
  <si>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</si>
  <si>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</si>
  <si>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</si>
  <si>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</si>
  <si>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</si>
  <si>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</si>
  <si>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</si>
  <si>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</si>
  <si>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</si>
  <si>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</si>
  <si>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</si>
  <si>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</si>
  <si>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</si>
  <si>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</si>
  <si>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</si>
  <si>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</si>
  <si>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</si>
  <si>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</si>
  <si>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</si>
  <si>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</si>
  <si>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</si>
  <si>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</si>
  <si>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</si>
  <si>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</si>
  <si>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</si>
  <si>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</si>
  <si>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</si>
  <si>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</si>
  <si>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</si>
  <si>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</si>
  <si>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</si>
  <si>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</si>
  <si>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</si>
  <si>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</si>
  <si>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</si>
  <si>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</si>
  <si>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336/2008</t>
  </si>
  <si>
    <t>BRINDAR ATENCION A LA PRIMERA INFANCIA A NIÑOS Y NIÑAS MENORES DE 6 AÑOS Y APOYAR A LAS FAMILIAS EN DESARROLLOCON MUJERES GESTANTES, MADRES LACTANTES Y NIÑOSY NIÑAS MENORES DE DOS AÑOS QUE SE ENCUENTRAN EN SITUACION DE VULNERABILIDAD ECONOMICA, SOCIAL Y CULTURAL, NUTRICIONAL Y PSICOAFECTIVA</t>
  </si>
  <si>
    <t>360/2009</t>
  </si>
  <si>
    <t>BRINDAR ATENCION A LA PRIMERA INFANCIA NIÑOS Y NIÑAS MENORES DE 5 AÑOS DE FAMILIAS CON VULNERABILIDAD ECONOMICA, SOCIAL, CULTURAL, NUTRICIONAL Y PSICOAFECTIVA A TRAVES DE LOS HOGARES COMNUNITARIOS DE BIENESTAR MODALIDADES DE 0 A 5 AÑOS</t>
  </si>
  <si>
    <t>380/2010</t>
  </si>
  <si>
    <t>BRINDAR ATENCION A LA PRIMERA INFANCIANIÑOS Y NIÑAS MENORES DE 5 AÑOSDE FAILIAS CON VIULNERABILIDAD ECONOMICA, SOCIAL, CULTURAL, NUTRICIONAL, Y PSICOAFECTIVA, A TRAVESD DE LOS HOGARES COMUNITARIOS DE BIENESTAR MODALIDAD 0-5 AÑOS EN LAS SIGUIENTES FORMAS DE ATENCION FAMILIARES, MULTIPLES GRUPALES Y EMPRESARIALES PRIORITARIAMENTE EN SITUACION DE DESPLAZAMIENTO Y EN MODALIDAD FAMI APOYAR A LAS FAMILIAS EN DESARROLLO CON MUJERES GESTANTES MADRES LACTANTES Y NIÑOS Y NIÑAS MENORES DE DOS AÑOS QUE SE ENCUENTREN EN VULNERABILIDAD PSICOAFECTIVA, NUTRICIONAL, ECONOMICA, Y SOCIAL PRIORITARIAMENTE EN SITUACION DE DESPLAZAMIENTO</t>
  </si>
  <si>
    <t>494/2011</t>
  </si>
  <si>
    <t>BRINDAR ATENCION A LA PRIMERA INFANCIA Y NIÑOS MENORES DE 5 AÑOS DE FAMILIAS EN SITUACION DE VULNERABILIDAD ECONOMICA SOCIAL CULTURAL NUTRICIONAL AFECTIVA A GRAVES DE HOGARES COMUNITARIOS DE BIENESTAR MODALIDAD 0-5 AÑOS EN LAS SIGUIENTES FORMAS DE ATENCION FAMILIARES GRUPALES Y EN LA MODALIDAD FAMI APOYAR A LAS FAMILIAS EN DESARROLLO CON MUJERES GESTANTES MADRES LACTANTES Y NIÑOS Y NIÑAS MENORES DE DOS AÑOS QUE SE ENCUENTRAN EN VULNERABILIDAD</t>
  </si>
  <si>
    <t>917/2012</t>
  </si>
  <si>
    <t xml:space="preserve">BRINDAR ATENCION A LA PRIMERA INFANCIA NIÑOS Y NIÑAS MENORES DE 5 AÑOS MENORES DE 5 AÑOS DE FAMILIAS EN SITUACION DE VULNERABILIDAD ECONOMICA SOCIAL CULTURAL NUTRICIONAL Y PSICOAFECTIVA A TRAVES DE LOS HOGARES COMUNITARIO DE BIENESTAR  ODALIDADES 0-5 AÑOS EN LAS SIGUIENTES FORMAS DE ATENCION , FAMILIARES, MULTIPLES GRUPALES Y EN LA MODALIDAD FAMI APOYAR A LAS FAMILIAS </t>
  </si>
  <si>
    <t>SI</t>
  </si>
  <si>
    <t>454/2012</t>
  </si>
  <si>
    <t>BRINDAR ATENCION A LA PRIMERA INANCIA NIÑOS Y NIÑAS MEORES DE 5 AÑOS DE FAMILIAS EN SITUACION DE VULNERABILIDAD ECONOMICA, SOCIAL CULTURAL Y NUTRICIONAL A TRAVES DE LOS HOGARES COMUNITARIOS DE BIENESTAR MODALIDADES 0 5 AÑOS EN LAS SIGUIENTES FORMAS DE ATENCION FAMILIARES MULTIPLES, GRUPALES EN LA MODALIDAD FAMI  APOYAR A LAS FAMILIAS EN DESARROLLO CON MUJERES LACTANTES NIÑOS Y NIÑAS MENORES DE 2 AÑOS QUE SE ENCUENTREN EN VULNERABILIDAD PSICOAFECTIVA NUTRICIONAL ECONOMICA Y SOCIAL.</t>
  </si>
  <si>
    <t>1162/2012</t>
  </si>
  <si>
    <t>BRINDAR ATENCION A LA PRIMERA INFANCIA NIÑOS Y NIÑAS MENORES DE 5 AÑOS DE FAMILIAS EN SITUACION DE CON VULNERABILIDAD ECONOMICA SOCIAL CULTURAL NUTRICIONAL AFECTIVA A TRAVES DE LOS HOGARES COMUNITARIOS DE BIENESTAR</t>
  </si>
  <si>
    <t>708/2013</t>
  </si>
  <si>
    <t>BRINDAR ATENCION A LA PRIMERA INFACNIA NIÑOS Y NIÑAS MENORES DE 5 AÑOS DE FAMILIAS EN SITUACION DE VULNERABILIDAD A TRAVES DE LOS HOGARES COMUNITARIOS  DE BIENESTAR EN LAS SIGUIENTES FORMAS DE ATENCION FAMILIARES, MULTIPLES GRUPALES, JARDIN SOC</t>
  </si>
  <si>
    <t>704/2014</t>
  </si>
  <si>
    <t>ATENDER A LA PRIMERA INFACNIA EN EL MARCO DE LA ESTRATEGIA DE CERO A SIEMPRE ESPECIFICAMENTE A LOS NIÑOS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EN LA MODALIDAD FAMI</t>
  </si>
  <si>
    <t>438/2015</t>
  </si>
  <si>
    <t>567/2016</t>
  </si>
  <si>
    <t>11-1463-2016</t>
  </si>
  <si>
    <t>ATENDER A LA PRIMERA INFACNIA EN EL MARCO DE LA ESTRATEGIA DE CERO A SIEMPRE ESPECIFICAMENTE A LOS NIÑOS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HOGARES OCMUNITARIOS EMPRESARIALES</t>
  </si>
  <si>
    <t>ATENDER A LA PRIMERA INFACNIA EN EL MARCO DE LA ESTRATEGIA DE CERO A SIEMPRE ESPECIFICAMENTE A LOS NIÑOS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HOGARES COMUNITARIOS EMPRESARIALES</t>
  </si>
  <si>
    <t>11-1063</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</si>
  <si>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</si>
  <si>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</si>
  <si>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11013592020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</si>
  <si>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</si>
  <si>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LILIANA JIMENEZ</t>
  </si>
  <si>
    <t>CALLE 75 B SUR N 13 C 51 ESTE</t>
  </si>
  <si>
    <t>3143866324</t>
  </si>
  <si>
    <t>asofet@gmail.com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</si>
</sst>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B209" sqref="B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800065374</v>
      </c>
      <c r="C20" s="5"/>
      <c r="D20" s="73"/>
      <c r="E20" s="5"/>
      <c r="F20" s="5"/>
      <c r="G20" s="5"/>
      <c r="H20" s="186"/>
      <c r="I20" s="149"/>
      <c r="J20" s="150"/>
      <c r="K20" s="151"/>
      <c r="L20" s="152"/>
      <c r="M20" s="152"/>
      <c r="N20" s="135">
        <f>+(M20-L20)/30</f>
        <v>0</v>
      </c>
      <c r="O20" s="138"/>
      <c r="U20" s="134"/>
      <c r="V20" s="105">
        <f ca="1">NOW()</f>
        <v>44194.851426504632</v>
      </c>
      <c r="W20" s="105">
        <f ca="1">NOW()</f>
        <v>44194.851426504632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HOGARES DE BIENESTAR LA FLORA ESPERANZA Y TIGUAQUE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39449</v>
      </c>
      <c r="F48" s="145">
        <v>39813</v>
      </c>
      <c r="G48" s="160">
        <f>IF(AND(E48&lt;&gt;"",F48&lt;&gt;""),((F48-E48)/30),"")</f>
        <v>12.133333333333333</v>
      </c>
      <c r="H48" s="114" t="s">
        <v>2678</v>
      </c>
      <c r="I48" s="113" t="s">
        <v>1156</v>
      </c>
      <c r="J48" s="113" t="s">
        <v>188</v>
      </c>
      <c r="K48" s="116">
        <v>97370524</v>
      </c>
      <c r="L48" s="115" t="s">
        <v>1148</v>
      </c>
      <c r="M48" s="117">
        <v>1</v>
      </c>
      <c r="N48" s="115" t="s">
        <v>2634</v>
      </c>
      <c r="O48" s="115" t="s">
        <v>1148</v>
      </c>
      <c r="P48" s="78"/>
    </row>
    <row r="49" spans="1:16" s="6" customFormat="1" ht="24.75" customHeight="1" x14ac:dyDescent="0.25">
      <c r="A49" s="143">
        <v>2</v>
      </c>
      <c r="B49" s="111" t="s">
        <v>2676</v>
      </c>
      <c r="C49" s="112" t="s">
        <v>31</v>
      </c>
      <c r="D49" s="110" t="s">
        <v>2679</v>
      </c>
      <c r="E49" s="145">
        <v>39818</v>
      </c>
      <c r="F49" s="145">
        <v>40178</v>
      </c>
      <c r="G49" s="160">
        <f>IF(AND(E49&lt;&gt;"",F49&lt;&gt;""),((F49-E49)/30),"")</f>
        <v>12</v>
      </c>
      <c r="H49" s="114" t="s">
        <v>2680</v>
      </c>
      <c r="I49" s="113" t="s">
        <v>1156</v>
      </c>
      <c r="J49" s="113" t="s">
        <v>188</v>
      </c>
      <c r="K49" s="116">
        <v>115989982</v>
      </c>
      <c r="L49" s="115" t="s">
        <v>1148</v>
      </c>
      <c r="M49" s="117">
        <v>1</v>
      </c>
      <c r="N49" s="115" t="s">
        <v>2634</v>
      </c>
      <c r="O49" s="115" t="s">
        <v>1148</v>
      </c>
      <c r="P49" s="78"/>
    </row>
    <row r="50" spans="1:16" s="6" customFormat="1" ht="24.75" customHeight="1" x14ac:dyDescent="0.25">
      <c r="A50" s="143">
        <v>3</v>
      </c>
      <c r="B50" s="111" t="s">
        <v>2676</v>
      </c>
      <c r="C50" s="112" t="s">
        <v>31</v>
      </c>
      <c r="D50" s="110" t="s">
        <v>2681</v>
      </c>
      <c r="E50" s="145">
        <v>40199</v>
      </c>
      <c r="F50" s="145">
        <v>40543</v>
      </c>
      <c r="G50" s="160">
        <f>IF(AND(E50&lt;&gt;"",F50&lt;&gt;""),((F50-E50)/30),"")</f>
        <v>11.466666666666667</v>
      </c>
      <c r="H50" s="119" t="s">
        <v>2682</v>
      </c>
      <c r="I50" s="113" t="s">
        <v>1156</v>
      </c>
      <c r="J50" s="113" t="s">
        <v>188</v>
      </c>
      <c r="K50" s="116">
        <v>143105200</v>
      </c>
      <c r="L50" s="115" t="s">
        <v>1148</v>
      </c>
      <c r="M50" s="117">
        <v>1</v>
      </c>
      <c r="N50" s="115" t="s">
        <v>2634</v>
      </c>
      <c r="O50" s="115" t="s">
        <v>1148</v>
      </c>
      <c r="P50" s="78"/>
    </row>
    <row r="51" spans="1:16" s="6" customFormat="1" ht="24.75" customHeight="1" outlineLevel="1" x14ac:dyDescent="0.25">
      <c r="A51" s="143">
        <v>4</v>
      </c>
      <c r="B51" s="111" t="s">
        <v>2676</v>
      </c>
      <c r="C51" s="112" t="s">
        <v>31</v>
      </c>
      <c r="D51" s="110" t="s">
        <v>2683</v>
      </c>
      <c r="E51" s="145">
        <v>40567</v>
      </c>
      <c r="F51" s="145">
        <v>40908</v>
      </c>
      <c r="G51" s="160">
        <f t="shared" ref="G51:G107" si="1">IF(AND(E51&lt;&gt;"",F51&lt;&gt;""),((F51-E51)/30),"")</f>
        <v>11.366666666666667</v>
      </c>
      <c r="H51" s="114" t="s">
        <v>2684</v>
      </c>
      <c r="I51" s="113" t="s">
        <v>1156</v>
      </c>
      <c r="J51" s="113" t="s">
        <v>188</v>
      </c>
      <c r="K51" s="116">
        <v>148748087</v>
      </c>
      <c r="L51" s="115" t="s">
        <v>1148</v>
      </c>
      <c r="M51" s="117">
        <v>1</v>
      </c>
      <c r="N51" s="115" t="s">
        <v>2634</v>
      </c>
      <c r="O51" s="115" t="s">
        <v>1148</v>
      </c>
      <c r="P51" s="78"/>
    </row>
    <row r="52" spans="1:16" s="7" customFormat="1" ht="24.75" customHeight="1" outlineLevel="1" x14ac:dyDescent="0.25">
      <c r="A52" s="144">
        <v>5</v>
      </c>
      <c r="B52" s="111" t="s">
        <v>2676</v>
      </c>
      <c r="C52" s="112" t="s">
        <v>31</v>
      </c>
      <c r="D52" s="110" t="s">
        <v>2685</v>
      </c>
      <c r="E52" s="145">
        <v>40921</v>
      </c>
      <c r="F52" s="145">
        <v>41052</v>
      </c>
      <c r="G52" s="160">
        <f t="shared" si="1"/>
        <v>4.3666666666666663</v>
      </c>
      <c r="H52" s="119" t="s">
        <v>2686</v>
      </c>
      <c r="I52" s="113" t="s">
        <v>1156</v>
      </c>
      <c r="J52" s="113" t="s">
        <v>188</v>
      </c>
      <c r="K52" s="116">
        <v>15644004</v>
      </c>
      <c r="L52" s="115" t="s">
        <v>1148</v>
      </c>
      <c r="M52" s="117">
        <v>1</v>
      </c>
      <c r="N52" s="115" t="s">
        <v>2634</v>
      </c>
      <c r="O52" s="115" t="s">
        <v>2687</v>
      </c>
      <c r="P52" s="79"/>
    </row>
    <row r="53" spans="1:16" s="7" customFormat="1" ht="24.75" customHeight="1" outlineLevel="1" x14ac:dyDescent="0.25">
      <c r="A53" s="144">
        <v>6</v>
      </c>
      <c r="B53" s="111" t="s">
        <v>2676</v>
      </c>
      <c r="C53" s="112" t="s">
        <v>31</v>
      </c>
      <c r="D53" s="110" t="s">
        <v>2688</v>
      </c>
      <c r="E53" s="145">
        <v>40920</v>
      </c>
      <c r="F53" s="145">
        <v>41273</v>
      </c>
      <c r="G53" s="160">
        <f t="shared" si="1"/>
        <v>11.766666666666667</v>
      </c>
      <c r="H53" s="119" t="s">
        <v>2689</v>
      </c>
      <c r="I53" s="113" t="s">
        <v>1156</v>
      </c>
      <c r="J53" s="113" t="s">
        <v>188</v>
      </c>
      <c r="K53" s="116">
        <f>134861947+930244+14715000</f>
        <v>150507191</v>
      </c>
      <c r="L53" s="115" t="s">
        <v>1148</v>
      </c>
      <c r="M53" s="117">
        <v>1</v>
      </c>
      <c r="N53" s="115" t="s">
        <v>2634</v>
      </c>
      <c r="O53" s="115" t="s">
        <v>2687</v>
      </c>
      <c r="P53" s="79"/>
    </row>
    <row r="54" spans="1:16" s="7" customFormat="1" ht="24.75" customHeight="1" outlineLevel="1" x14ac:dyDescent="0.25">
      <c r="A54" s="144">
        <v>7</v>
      </c>
      <c r="B54" s="111" t="s">
        <v>2676</v>
      </c>
      <c r="C54" s="112" t="s">
        <v>31</v>
      </c>
      <c r="D54" s="110" t="s">
        <v>2685</v>
      </c>
      <c r="E54" s="145">
        <v>40921</v>
      </c>
      <c r="F54" s="145">
        <v>41090</v>
      </c>
      <c r="G54" s="160">
        <f t="shared" si="1"/>
        <v>5.6333333333333337</v>
      </c>
      <c r="H54" s="119" t="s">
        <v>2689</v>
      </c>
      <c r="I54" s="113" t="s">
        <v>1156</v>
      </c>
      <c r="J54" s="113" t="s">
        <v>188</v>
      </c>
      <c r="K54" s="118">
        <f>15507200+136840</f>
        <v>15644040</v>
      </c>
      <c r="L54" s="115" t="s">
        <v>1148</v>
      </c>
      <c r="M54" s="117">
        <v>1</v>
      </c>
      <c r="N54" s="115" t="s">
        <v>2634</v>
      </c>
      <c r="O54" s="115" t="s">
        <v>2687</v>
      </c>
      <c r="P54" s="79"/>
    </row>
    <row r="55" spans="1:16" s="7" customFormat="1" ht="24.75" customHeight="1" outlineLevel="1" x14ac:dyDescent="0.25">
      <c r="A55" s="144">
        <v>8</v>
      </c>
      <c r="B55" s="111" t="s">
        <v>2676</v>
      </c>
      <c r="C55" s="112" t="s">
        <v>31</v>
      </c>
      <c r="D55" s="110" t="s">
        <v>2690</v>
      </c>
      <c r="E55" s="145">
        <v>41091</v>
      </c>
      <c r="F55" s="145">
        <v>41273</v>
      </c>
      <c r="G55" s="160">
        <f t="shared" si="1"/>
        <v>6.0666666666666664</v>
      </c>
      <c r="H55" s="114" t="s">
        <v>2691</v>
      </c>
      <c r="I55" s="113" t="s">
        <v>1156</v>
      </c>
      <c r="J55" s="113" t="s">
        <v>188</v>
      </c>
      <c r="K55" s="118">
        <v>17552612</v>
      </c>
      <c r="L55" s="115" t="s">
        <v>1148</v>
      </c>
      <c r="M55" s="117">
        <v>1</v>
      </c>
      <c r="N55" s="115" t="s">
        <v>2634</v>
      </c>
      <c r="O55" s="115" t="s">
        <v>2687</v>
      </c>
      <c r="P55" s="79"/>
    </row>
    <row r="56" spans="1:16" s="7" customFormat="1" ht="24.75" customHeight="1" outlineLevel="1" x14ac:dyDescent="0.25">
      <c r="A56" s="144">
        <v>9</v>
      </c>
      <c r="B56" s="111" t="s">
        <v>2676</v>
      </c>
      <c r="C56" s="112" t="s">
        <v>31</v>
      </c>
      <c r="D56" s="110" t="s">
        <v>2692</v>
      </c>
      <c r="E56" s="145">
        <v>41297</v>
      </c>
      <c r="F56" s="145">
        <v>41639</v>
      </c>
      <c r="G56" s="160">
        <f t="shared" si="1"/>
        <v>11.4</v>
      </c>
      <c r="H56" s="114" t="s">
        <v>2693</v>
      </c>
      <c r="I56" s="113" t="s">
        <v>1156</v>
      </c>
      <c r="J56" s="113" t="s">
        <v>188</v>
      </c>
      <c r="K56" s="118">
        <v>195615383</v>
      </c>
      <c r="L56" s="115" t="s">
        <v>1148</v>
      </c>
      <c r="M56" s="117">
        <v>1</v>
      </c>
      <c r="N56" s="115" t="s">
        <v>2634</v>
      </c>
      <c r="O56" s="115" t="s">
        <v>2687</v>
      </c>
      <c r="P56" s="79"/>
    </row>
    <row r="57" spans="1:16" s="7" customFormat="1" ht="24.75" customHeight="1" outlineLevel="1" x14ac:dyDescent="0.25">
      <c r="A57" s="144">
        <v>10</v>
      </c>
      <c r="B57" s="64" t="s">
        <v>2676</v>
      </c>
      <c r="C57" s="65" t="s">
        <v>31</v>
      </c>
      <c r="D57" s="63" t="s">
        <v>2694</v>
      </c>
      <c r="E57" s="145">
        <v>41673</v>
      </c>
      <c r="F57" s="145">
        <v>42034</v>
      </c>
      <c r="G57" s="160">
        <f t="shared" si="1"/>
        <v>12.033333333333333</v>
      </c>
      <c r="H57" s="64" t="s">
        <v>2695</v>
      </c>
      <c r="I57" s="63" t="s">
        <v>1156</v>
      </c>
      <c r="J57" s="63" t="s">
        <v>188</v>
      </c>
      <c r="K57" s="66">
        <v>266087601</v>
      </c>
      <c r="L57" s="65" t="s">
        <v>1148</v>
      </c>
      <c r="M57" s="67">
        <v>1</v>
      </c>
      <c r="N57" s="65" t="s">
        <v>2634</v>
      </c>
      <c r="O57" s="65" t="s">
        <v>2687</v>
      </c>
      <c r="P57" s="79"/>
    </row>
    <row r="58" spans="1:16" s="7" customFormat="1" ht="24.75" customHeight="1" outlineLevel="1" x14ac:dyDescent="0.25">
      <c r="A58" s="144">
        <v>11</v>
      </c>
      <c r="B58" s="64" t="s">
        <v>2676</v>
      </c>
      <c r="C58" s="65" t="s">
        <v>31</v>
      </c>
      <c r="D58" s="63" t="s">
        <v>2696</v>
      </c>
      <c r="E58" s="145">
        <v>42037</v>
      </c>
      <c r="F58" s="145">
        <v>42369</v>
      </c>
      <c r="G58" s="160">
        <f t="shared" si="1"/>
        <v>11.066666666666666</v>
      </c>
      <c r="H58" s="122" t="s">
        <v>2695</v>
      </c>
      <c r="I58" s="63" t="s">
        <v>1156</v>
      </c>
      <c r="J58" s="63" t="s">
        <v>188</v>
      </c>
      <c r="K58" s="66">
        <v>256816689</v>
      </c>
      <c r="L58" s="65" t="s">
        <v>1148</v>
      </c>
      <c r="M58" s="67">
        <v>1</v>
      </c>
      <c r="N58" s="65" t="s">
        <v>2634</v>
      </c>
      <c r="O58" s="65" t="s">
        <v>2687</v>
      </c>
      <c r="P58" s="79"/>
    </row>
    <row r="59" spans="1:16" s="7" customFormat="1" ht="24.75" customHeight="1" outlineLevel="1" x14ac:dyDescent="0.25">
      <c r="A59" s="144">
        <v>12</v>
      </c>
      <c r="B59" s="64" t="s">
        <v>2676</v>
      </c>
      <c r="C59" s="65" t="s">
        <v>31</v>
      </c>
      <c r="D59" s="63" t="s">
        <v>2697</v>
      </c>
      <c r="E59" s="145">
        <v>42401</v>
      </c>
      <c r="F59" s="145">
        <v>42674</v>
      </c>
      <c r="G59" s="160">
        <f t="shared" si="1"/>
        <v>9.1</v>
      </c>
      <c r="H59" s="122" t="s">
        <v>2699</v>
      </c>
      <c r="I59" s="63" t="s">
        <v>1156</v>
      </c>
      <c r="J59" s="63" t="s">
        <v>188</v>
      </c>
      <c r="K59" s="66">
        <v>456844995</v>
      </c>
      <c r="L59" s="65" t="s">
        <v>1148</v>
      </c>
      <c r="M59" s="67">
        <v>1</v>
      </c>
      <c r="N59" s="65" t="s">
        <v>2634</v>
      </c>
      <c r="O59" s="65" t="s">
        <v>2687</v>
      </c>
      <c r="P59" s="79"/>
    </row>
    <row r="60" spans="1:16" s="7" customFormat="1" ht="24.75" customHeight="1" outlineLevel="1" x14ac:dyDescent="0.25">
      <c r="A60" s="144">
        <v>13</v>
      </c>
      <c r="B60" s="64" t="s">
        <v>2676</v>
      </c>
      <c r="C60" s="65" t="s">
        <v>31</v>
      </c>
      <c r="D60" s="63" t="s">
        <v>2698</v>
      </c>
      <c r="E60" s="145">
        <v>42675</v>
      </c>
      <c r="F60" s="145">
        <v>43312</v>
      </c>
      <c r="G60" s="160">
        <f t="shared" si="1"/>
        <v>21.233333333333334</v>
      </c>
      <c r="H60" s="122" t="s">
        <v>2700</v>
      </c>
      <c r="I60" s="63" t="s">
        <v>1156</v>
      </c>
      <c r="J60" s="63" t="s">
        <v>188</v>
      </c>
      <c r="K60" s="66">
        <v>636081371</v>
      </c>
      <c r="L60" s="65" t="s">
        <v>1148</v>
      </c>
      <c r="M60" s="67">
        <v>1</v>
      </c>
      <c r="N60" s="65" t="s">
        <v>2634</v>
      </c>
      <c r="O60" s="65" t="s">
        <v>2687</v>
      </c>
      <c r="P60" s="79"/>
    </row>
    <row r="61" spans="1:16" s="7" customFormat="1" ht="24.75" customHeight="1" outlineLevel="1" x14ac:dyDescent="0.2">
      <c r="A61" s="144">
        <v>14</v>
      </c>
      <c r="B61" s="64" t="s">
        <v>2676</v>
      </c>
      <c r="C61" s="65" t="s">
        <v>31</v>
      </c>
      <c r="D61" s="63" t="s">
        <v>2701</v>
      </c>
      <c r="E61" s="145">
        <v>43922</v>
      </c>
      <c r="F61" s="145">
        <v>44165</v>
      </c>
      <c r="G61" s="160">
        <f t="shared" si="1"/>
        <v>8.1</v>
      </c>
      <c r="H61" s="251" t="s">
        <v>2702</v>
      </c>
      <c r="I61" s="63" t="s">
        <v>1156</v>
      </c>
      <c r="J61" s="63" t="s">
        <v>188</v>
      </c>
      <c r="K61" s="66">
        <v>1024360964</v>
      </c>
      <c r="L61" s="65" t="s">
        <v>1148</v>
      </c>
      <c r="M61" s="67">
        <v>1</v>
      </c>
      <c r="N61" s="65" t="s">
        <v>2634</v>
      </c>
      <c r="O61" s="65" t="s">
        <v>2703</v>
      </c>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2704</v>
      </c>
      <c r="E114" s="145">
        <v>44166</v>
      </c>
      <c r="F114" s="145">
        <v>44773</v>
      </c>
      <c r="G114" s="160">
        <f>IF(AND(E114&lt;&gt;"",F114&lt;&gt;""),((F114-E114)/30),"")</f>
        <v>20.233333333333334</v>
      </c>
      <c r="H114" s="251" t="s">
        <v>2705</v>
      </c>
      <c r="I114" s="121" t="s">
        <v>1156</v>
      </c>
      <c r="J114" s="121" t="s">
        <v>188</v>
      </c>
      <c r="K114" s="123">
        <v>2597677753</v>
      </c>
      <c r="L114" s="100">
        <f>+IF(AND(K114&gt;0,O114="Ejecución"),(K114/877802)*Tabla28[[#This Row],[% participación]],IF(AND(K114&gt;0,O114&lt;&gt;"Ejecución"),"-",""))</f>
        <v>2959.2980569650103</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32652</v>
      </c>
      <c r="D193" s="5"/>
      <c r="E193" s="126">
        <v>637</v>
      </c>
      <c r="F193" s="5"/>
      <c r="G193" s="5"/>
      <c r="H193" s="147" t="s">
        <v>2706</v>
      </c>
      <c r="J193" s="5"/>
      <c r="K193" s="127">
        <v>32653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2707</v>
      </c>
      <c r="L211" s="21"/>
      <c r="M211" s="21"/>
      <c r="N211" s="21"/>
      <c r="O211" s="8"/>
    </row>
    <row r="212" spans="1:15" x14ac:dyDescent="0.25">
      <c r="A212" s="9"/>
      <c r="B212" s="27" t="s">
        <v>2619</v>
      </c>
      <c r="C212" s="147"/>
      <c r="D212" s="21"/>
      <c r="G212" s="27" t="s">
        <v>2621</v>
      </c>
      <c r="H212" s="148" t="s">
        <v>2708</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CARMEN LILIANA JIMEN</cp:lastModifiedBy>
  <cp:lastPrinted>2020-11-20T15:12:35Z</cp:lastPrinted>
  <dcterms:created xsi:type="dcterms:W3CDTF">2020-10-14T21:57:42Z</dcterms:created>
  <dcterms:modified xsi:type="dcterms:W3CDTF">2020-12-30T01:27:29Z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