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rank\Desktop\MANIFESTACION DE INTERES\NORTE DE SANTAND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<sst xmlns="http://schemas.openxmlformats.org/spreadsheetml/2006/main" count="3083" uniqueCount="2696">
  <si>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</si>
  <si>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</si>
  <si>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</si>
  <si>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</si>
  <si>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</si>
  <si>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</si>
  <si>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</si>
  <si>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</si>
  <si>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</si>
  <si>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</si>
  <si>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</si>
  <si>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</si>
  <si>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</si>
  <si>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</si>
  <si>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</si>
  <si>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</si>
  <si>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</si>
  <si>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</si>
  <si>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</si>
  <si>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</si>
  <si>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</si>
  <si>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</si>
  <si>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</si>
  <si>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</si>
  <si>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</si>
  <si>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</si>
  <si>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</si>
  <si>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</si>
  <si>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</si>
  <si>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</si>
  <si>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</si>
  <si>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</si>
  <si>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</si>
  <si>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</si>
  <si>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</si>
  <si>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</si>
  <si>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</si>
  <si>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</si>
  <si>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</si>
  <si>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</si>
  <si>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</si>
  <si>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</si>
  <si>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</si>
  <si>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</si>
  <si>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</si>
  <si>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</si>
  <si>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</si>
  <si>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</si>
  <si>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</si>
  <si>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</si>
  <si>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</si>
  <si>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</si>
  <si>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</si>
  <si>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</si>
  <si>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</si>
  <si>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</si>
  <si>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</si>
  <si>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</si>
  <si>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</si>
  <si>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</si>
  <si>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</si>
  <si>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</si>
  <si>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</si>
  <si>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</si>
  <si>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</si>
  <si>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</si>
  <si>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</si>
  <si>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</si>
  <si>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</si>
  <si>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</si>
  <si>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</si>
  <si>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</si>
  <si>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</si>
  <si>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</si>
  <si>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</si>
  <si>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</si>
  <si>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</si>
  <si>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</si>
  <si>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</si>
  <si>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</si>
  <si>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</si>
  <si>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</si>
  <si>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</si>
  <si>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</si>
  <si>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</si>
  <si>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</si>
  <si>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</si>
  <si>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</si>
  <si>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</si>
  <si>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</si>
  <si>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</si>
  <si>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</si>
  <si>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</si>
  <si>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</si>
  <si>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</si>
  <si>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</si>
  <si>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</si>
  <si>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</si>
  <si>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</si>
  <si>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</si>
  <si>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</si>
  <si>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</si>
  <si>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</si>
  <si>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</si>
  <si>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</si>
  <si>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</si>
  <si>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</si>
  <si>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</si>
  <si>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</si>
  <si>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</si>
  <si>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</si>
  <si>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</si>
  <si>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</si>
  <si>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</si>
  <si>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</si>
  <si>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</si>
  <si>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</si>
  <si>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</si>
  <si>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</si>
  <si>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</si>
  <si>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</si>
  <si>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</si>
  <si>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</si>
  <si>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</si>
  <si>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</si>
  <si>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</si>
  <si>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</si>
  <si>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</si>
  <si>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</si>
  <si>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</si>
  <si>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</si>
  <si>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</si>
  <si>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</si>
  <si>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</si>
  <si>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</si>
  <si>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</si>
  <si>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</si>
  <si>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</si>
  <si>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</si>
  <si>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</si>
  <si>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</si>
  <si>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</si>
  <si>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</si>
  <si>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</si>
  <si>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</si>
  <si>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</si>
  <si>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</si>
  <si>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</si>
  <si>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</si>
  <si>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</si>
  <si>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</si>
  <si>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</si>
  <si>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</si>
  <si>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</si>
  <si>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</si>
  <si>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</si>
  <si>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</si>
  <si>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</si>
  <si>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</si>
  <si>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</si>
  <si>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</si>
  <si>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</si>
  <si>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</si>
  <si>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</si>
  <si>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</si>
  <si>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</si>
  <si>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</si>
  <si>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</si>
  <si>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</si>
  <si>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</si>
  <si>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</si>
  <si>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</si>
  <si>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</si>
  <si>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</si>
  <si>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</si>
  <si>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</si>
  <si>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</si>
  <si>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</si>
  <si>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</si>
  <si>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</si>
  <si>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</si>
  <si>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</si>
  <si>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</si>
  <si>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</si>
  <si>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</si>
  <si>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</si>
  <si>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</si>
  <si>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</si>
  <si>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</si>
  <si>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</si>
  <si>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</si>
  <si>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</si>
  <si>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</si>
  <si>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</si>
  <si>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</si>
  <si>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</si>
  <si>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</si>
  <si>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</si>
  <si>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</si>
  <si>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</si>
  <si>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</si>
  <si>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</si>
  <si>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</si>
  <si>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</si>
  <si>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</si>
  <si>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</si>
  <si>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</si>
  <si>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</si>
  <si>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</si>
  <si>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</si>
  <si>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</si>
  <si>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</si>
  <si>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</si>
  <si>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</si>
  <si>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</si>
  <si>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</si>
  <si>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</si>
  <si>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</si>
  <si>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</si>
  <si>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</si>
  <si>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</si>
  <si>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</si>
  <si>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</si>
  <si>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</si>
  <si>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</si>
  <si>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</si>
  <si>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</si>
  <si>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</si>
  <si>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</si>
  <si>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</si>
  <si>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</si>
  <si>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</si>
  <si>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</si>
  <si>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</si>
  <si>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</si>
  <si>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</si>
  <si>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</si>
  <si>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</si>
  <si>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</si>
  <si>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</si>
  <si>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</si>
  <si>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</si>
  <si>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</si>
  <si>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</si>
  <si>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</si>
  <si>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</si>
  <si>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</si>
  <si>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</si>
  <si>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</si>
  <si>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</si>
  <si>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</si>
  <si>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</si>
  <si>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</si>
  <si>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</si>
  <si>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</si>
  <si>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</si>
  <si>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</si>
  <si>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</si>
  <si>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</si>
  <si>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</si>
  <si>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</si>
  <si>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</si>
  <si>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</si>
  <si>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</si>
  <si>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</si>
  <si>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</si>
  <si>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</si>
  <si>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</si>
  <si>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</si>
  <si>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</si>
  <si>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</si>
  <si>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</si>
  <si>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</si>
  <si>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</si>
  <si>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</si>
  <si>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</si>
  <si>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</si>
  <si>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</si>
  <si>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</si>
  <si>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</si>
  <si>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</si>
  <si>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</si>
  <si>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</si>
  <si>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</si>
  <si>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</si>
  <si>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</si>
  <si>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</si>
  <si>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</si>
  <si>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</si>
  <si>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</si>
  <si>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</si>
  <si>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</si>
  <si>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</si>
  <si>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</si>
  <si>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</si>
  <si>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</si>
  <si>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</si>
  <si>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</si>
  <si>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</si>
  <si>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</si>
  <si>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</si>
  <si>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</si>
  <si>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</si>
  <si>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</si>
  <si>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</si>
  <si>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</si>
  <si>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</si>
  <si>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</si>
  <si>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</si>
  <si>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</si>
  <si>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</si>
  <si>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</si>
  <si>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</si>
  <si>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</si>
  <si>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</si>
  <si>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</si>
  <si>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</si>
  <si>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</si>
  <si>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</si>
  <si>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</si>
  <si>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</si>
  <si>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</si>
  <si>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</si>
  <si>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</si>
  <si>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</si>
  <si>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</si>
  <si>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</si>
  <si>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</si>
  <si>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</si>
  <si>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</si>
  <si>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</si>
  <si>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</si>
  <si>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</si>
  <si>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</si>
  <si>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</si>
  <si>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</si>
  <si>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</si>
  <si>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</si>
  <si>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</si>
  <si>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</si>
  <si>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</si>
  <si>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</si>
  <si>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</si>
  <si>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</si>
  <si>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</si>
  <si>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</si>
  <si>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</si>
  <si>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</si>
  <si>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</si>
  <si>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</si>
  <si>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</si>
  <si>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</si>
  <si>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</si>
  <si>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</si>
  <si>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</si>
  <si>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</si>
  <si>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</si>
  <si>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</si>
  <si>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</si>
  <si>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</si>
  <si>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</si>
  <si>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</si>
  <si>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</si>
  <si>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</si>
  <si>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</si>
  <si>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</si>
  <si>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</si>
  <si>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</si>
  <si>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</si>
  <si>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</si>
  <si>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</si>
  <si>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</si>
  <si>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</si>
  <si>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</si>
  <si>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</si>
  <si>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</si>
  <si>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</si>
  <si>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</si>
  <si>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</si>
  <si>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</si>
  <si>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</si>
  <si>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</si>
  <si>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</si>
  <si>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</si>
  <si>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</si>
  <si>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</si>
  <si>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</si>
  <si>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</si>
  <si>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</si>
  <si>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</si>
  <si>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</si>
  <si>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</si>
  <si>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</si>
  <si>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</si>
  <si>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</si>
  <si>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</si>
  <si>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</si>
  <si>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</si>
  <si>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</si>
  <si>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</si>
  <si>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</si>
  <si>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</si>
  <si>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</si>
  <si>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</si>
  <si>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</si>
  <si>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</si>
  <si>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</si>
  <si>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</si>
  <si>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</si>
  <si>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</si>
  <si>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</si>
  <si>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</si>
  <si>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</si>
  <si>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</si>
  <si>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</si>
  <si>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</si>
  <si>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</si>
  <si>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</si>
  <si>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</si>
  <si>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</si>
  <si>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</si>
  <si>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</si>
  <si>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</si>
  <si>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</si>
  <si>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</si>
  <si>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</si>
  <si>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</si>
  <si>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</si>
  <si>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</si>
  <si>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</si>
  <si>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</si>
  <si>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</si>
  <si>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</si>
  <si>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</si>
  <si>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</si>
  <si>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</si>
  <si>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</si>
  <si>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</si>
  <si>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</si>
  <si>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</si>
  <si>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</si>
  <si>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</si>
  <si>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</si>
  <si>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</si>
  <si>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</si>
  <si>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</si>
  <si>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</si>
  <si>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</si>
  <si>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</si>
  <si>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</si>
  <si>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</si>
  <si>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</si>
  <si>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</si>
  <si>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</si>
  <si>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</si>
  <si>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</si>
  <si>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</si>
  <si>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</si>
  <si>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</si>
  <si>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</si>
  <si>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</si>
  <si>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</si>
  <si>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</si>
  <si>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</si>
  <si>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</si>
  <si>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</si>
  <si>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</si>
  <si>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</si>
  <si>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</si>
  <si>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</si>
  <si>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</si>
  <si>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</si>
  <si>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</si>
  <si>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</si>
  <si>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</si>
  <si>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</si>
  <si>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</si>
  <si>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</si>
  <si>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</si>
  <si>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</si>
  <si>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</si>
  <si>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</si>
  <si>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</si>
  <si>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</si>
  <si>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</si>
  <si>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</si>
  <si>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</si>
  <si>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</si>
  <si>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</si>
  <si>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</si>
  <si>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</si>
  <si>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</si>
  <si>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</si>
  <si>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</si>
  <si>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</si>
  <si>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</si>
  <si>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</si>
  <si>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</si>
  <si>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</si>
  <si>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</si>
  <si>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</si>
  <si>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</si>
  <si>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</si>
  <si>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</si>
  <si>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</si>
  <si>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</si>
  <si>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</si>
  <si>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</si>
  <si>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</si>
  <si>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</si>
  <si>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</si>
  <si>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</si>
  <si>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</si>
  <si>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</si>
  <si>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</si>
  <si>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</si>
  <si>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</si>
  <si>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</si>
  <si>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</si>
  <si>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</si>
  <si>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</si>
  <si>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</si>
  <si>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</si>
  <si>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</si>
  <si>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</si>
  <si>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</si>
  <si>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</si>
  <si>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</si>
  <si>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</si>
  <si>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</si>
  <si>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</si>
  <si>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</si>
  <si>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</si>
  <si>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</si>
  <si>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</si>
  <si>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</si>
  <si>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</si>
  <si>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</si>
  <si>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</si>
  <si>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</si>
  <si>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</si>
  <si>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</si>
  <si>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</si>
  <si>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</si>
  <si>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</si>
  <si>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</si>
  <si>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</si>
  <si>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</si>
  <si>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</si>
  <si>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</si>
  <si>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</si>
  <si>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</si>
  <si>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</si>
  <si>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</si>
  <si>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</si>
  <si>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</si>
  <si>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</si>
  <si>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</si>
  <si>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</si>
  <si>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</si>
  <si>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</si>
  <si>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</si>
  <si>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</si>
  <si>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</si>
  <si>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</si>
  <si>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</si>
  <si>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</si>
  <si>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</si>
  <si>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</si>
  <si>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</si>
  <si>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</si>
  <si>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</si>
  <si>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</si>
  <si>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</si>
  <si>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</si>
  <si>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</si>
  <si>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</si>
  <si>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</si>
  <si>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</si>
  <si>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</si>
  <si>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</si>
  <si>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</si>
  <si>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</si>
  <si>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</si>
  <si>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</si>
  <si>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</si>
  <si>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</si>
  <si>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</si>
  <si>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</si>
  <si>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</si>
  <si>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</si>
  <si>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</si>
  <si>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</si>
  <si>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</si>
  <si>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</si>
  <si>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</si>
  <si>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</si>
  <si>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</si>
  <si>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</si>
  <si>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</si>
  <si>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</si>
  <si>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</si>
  <si>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</si>
  <si>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</si>
  <si>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</si>
  <si>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</si>
  <si>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</si>
  <si>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</si>
  <si>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</si>
  <si>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</si>
  <si>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</si>
  <si>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</si>
  <si>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</si>
  <si>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</si>
  <si>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</si>
  <si>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</si>
  <si>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</si>
  <si>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</si>
  <si>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</si>
  <si>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</si>
  <si>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</si>
  <si>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</si>
  <si>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</si>
  <si>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</si>
  <si>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</si>
  <si>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</si>
  <si>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</si>
  <si>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</si>
  <si>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</si>
  <si>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</si>
  <si>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</si>
  <si>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</si>
  <si>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</si>
  <si>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</si>
  <si>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</si>
  <si>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</si>
  <si>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</si>
  <si>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</si>
  <si>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</si>
  <si>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</si>
  <si>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</si>
  <si>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</si>
  <si>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</si>
  <si>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</si>
  <si>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</si>
  <si>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</si>
  <si>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</si>
  <si>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</si>
  <si>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</si>
  <si>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</si>
  <si>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</si>
  <si>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</si>
  <si>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</si>
  <si>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</si>
  <si>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</si>
  <si>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</si>
  <si>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</si>
  <si>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</si>
  <si>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</si>
  <si>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</si>
  <si>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</si>
  <si>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</si>
  <si>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</si>
  <si>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</si>
  <si>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</si>
  <si>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</si>
  <si>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</si>
  <si>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</si>
  <si>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</si>
  <si>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</si>
  <si>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</si>
  <si>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</si>
  <si>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</si>
  <si>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</si>
  <si>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</si>
  <si>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</si>
  <si>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</si>
  <si>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</si>
  <si>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</si>
  <si>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</si>
  <si>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</si>
  <si>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</si>
  <si>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</si>
  <si>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</si>
  <si>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</si>
  <si>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</si>
  <si>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</si>
  <si>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</si>
  <si>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</si>
  <si>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</si>
  <si>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</si>
  <si>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</si>
  <si>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</si>
  <si>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</si>
  <si>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</si>
  <si>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</si>
  <si>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</si>
  <si>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</si>
  <si>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</si>
  <si>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</si>
  <si>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</si>
  <si>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</si>
  <si>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</si>
  <si>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</si>
  <si>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</si>
  <si>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</si>
  <si>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</si>
  <si>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</si>
  <si>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</si>
  <si>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</si>
  <si>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</si>
  <si>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</si>
  <si>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</si>
  <si>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</si>
  <si>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</si>
  <si>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</si>
  <si>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</si>
  <si>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</si>
  <si>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</si>
  <si>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</si>
  <si>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</si>
  <si>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</si>
  <si>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</si>
  <si>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</si>
  <si>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</si>
  <si>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</si>
  <si>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</si>
  <si>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</si>
  <si>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</si>
  <si>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</si>
  <si>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</si>
  <si>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</si>
  <si>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</si>
  <si>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</si>
  <si>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</si>
  <si>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</si>
  <si>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</si>
  <si>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</si>
  <si>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</si>
  <si>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</si>
  <si>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</si>
  <si>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</si>
  <si>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</si>
  <si>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</si>
  <si>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</si>
  <si>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</si>
  <si>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</si>
  <si>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</si>
  <si>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</si>
  <si>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</si>
  <si>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</si>
  <si>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</si>
  <si>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</si>
  <si>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</si>
  <si>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</si>
  <si>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</si>
  <si>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</si>
  <si>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</si>
  <si>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</si>
  <si>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</si>
  <si>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</si>
  <si>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</si>
  <si>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</si>
  <si>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</si>
  <si>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</si>
  <si>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</si>
  <si>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</si>
  <si>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</si>
  <si>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</si>
  <si>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</si>
  <si>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</si>
  <si>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</si>
  <si>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</si>
  <si>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</si>
  <si>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</si>
  <si>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</si>
  <si>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</si>
  <si>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</si>
  <si>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</si>
  <si>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</si>
  <si>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</si>
  <si>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</si>
  <si>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</si>
  <si>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</si>
  <si>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</si>
  <si>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</si>
  <si>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</si>
  <si>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</si>
  <si>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</si>
  <si>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</si>
  <si>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</si>
  <si>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</si>
  <si>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</si>
  <si>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</si>
  <si>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</si>
  <si>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</si>
  <si>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</si>
  <si>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</si>
  <si>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</si>
  <si>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</si>
  <si>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</si>
  <si>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</si>
  <si>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</si>
  <si>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</si>
  <si>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</si>
  <si>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</si>
  <si>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</si>
  <si>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</si>
  <si>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</si>
  <si>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</si>
  <si>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</si>
  <si>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</si>
  <si>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</si>
  <si>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</si>
  <si>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</si>
  <si>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</si>
  <si>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</si>
  <si>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</si>
  <si>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</si>
  <si>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</si>
  <si>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</si>
  <si>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</si>
  <si>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</si>
  <si>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</si>
  <si>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</si>
  <si>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</si>
  <si>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</si>
  <si>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</si>
  <si>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</si>
  <si>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</si>
  <si>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</si>
  <si>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</si>
  <si>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</si>
  <si>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</si>
  <si>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</si>
  <si>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</si>
  <si>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</si>
  <si>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</si>
  <si>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</si>
  <si>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</si>
  <si>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</si>
  <si>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</si>
  <si>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</si>
  <si>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</si>
  <si>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</si>
  <si>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</si>
  <si>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</si>
  <si>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</si>
  <si>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</si>
  <si>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</si>
  <si>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</si>
  <si>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</si>
  <si>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</si>
  <si>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</si>
  <si>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</si>
  <si>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</si>
  <si>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</si>
  <si>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</si>
  <si>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</si>
  <si>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</si>
  <si>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</si>
  <si>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</si>
  <si>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</si>
  <si>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</si>
  <si>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</si>
  <si>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</si>
  <si>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</si>
  <si>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</si>
  <si>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</si>
  <si>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</si>
  <si>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</si>
  <si>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</si>
  <si>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</si>
  <si>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</si>
  <si>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</si>
  <si>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</si>
  <si>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</si>
  <si>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</si>
  <si>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</si>
  <si>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</si>
  <si>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</si>
  <si>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</si>
  <si>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</si>
  <si>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</si>
  <si>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</si>
  <si>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</si>
  <si>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</si>
  <si>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</si>
  <si>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</si>
  <si>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</si>
  <si>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</si>
  <si>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</si>
  <si>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</si>
  <si>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</si>
  <si>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</si>
  <si>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</si>
  <si>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</si>
  <si>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</si>
  <si>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</si>
  <si>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</si>
  <si>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</si>
  <si>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</si>
  <si>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</si>
  <si>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</si>
  <si>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</si>
  <si>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</si>
  <si>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</si>
  <si>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</si>
  <si>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</si>
  <si>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</si>
  <si>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</si>
  <si>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</si>
  <si>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</si>
  <si>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</si>
  <si>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</si>
  <si>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</si>
  <si>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</si>
  <si>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</si>
  <si>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</si>
  <si>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</si>
  <si>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</si>
  <si>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</si>
  <si>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</si>
  <si>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</si>
  <si>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</si>
  <si>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</si>
  <si>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</si>
  <si>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</si>
  <si>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</si>
  <si>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</si>
  <si>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</si>
  <si>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</si>
  <si>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</si>
  <si>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</si>
  <si>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</si>
  <si>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</si>
  <si>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</si>
  <si>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</si>
  <si>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</si>
  <si>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</si>
  <si>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</si>
  <si>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</si>
  <si>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</si>
  <si>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</si>
  <si>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</si>
  <si>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</si>
  <si>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</si>
  <si>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</si>
  <si>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</si>
  <si>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</si>
  <si>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</si>
  <si>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</si>
  <si>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</si>
  <si>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</si>
  <si>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</si>
  <si>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</si>
  <si>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</si>
  <si>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</si>
  <si>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</si>
  <si>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</si>
  <si>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</si>
  <si>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</si>
  <si>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</si>
  <si>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</si>
  <si>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</si>
  <si>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</si>
  <si>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</si>
  <si>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</si>
  <si>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</si>
  <si>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</si>
  <si>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</si>
  <si>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</si>
  <si>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</si>
  <si>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</si>
  <si>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</si>
  <si>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</si>
  <si>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</si>
  <si>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</si>
  <si>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</si>
  <si>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</si>
  <si>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</si>
  <si>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</si>
  <si>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</si>
  <si>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</si>
  <si>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</si>
  <si>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</si>
  <si>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</si>
  <si>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</si>
  <si>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</si>
  <si>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</si>
  <si>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</si>
  <si>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</si>
  <si>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</si>
  <si>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</si>
  <si>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</si>
  <si>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</si>
  <si>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</si>
  <si>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</si>
  <si>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</si>
  <si>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</si>
  <si>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</si>
  <si>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</si>
  <si>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</si>
  <si>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</si>
  <si>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</si>
  <si>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</si>
  <si>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</si>
  <si>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</si>
  <si>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</si>
  <si>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</si>
  <si>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</si>
  <si>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</si>
  <si>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</si>
  <si>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</si>
  <si>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</si>
  <si>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</si>
  <si>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</si>
  <si>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</si>
  <si>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</si>
  <si>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</si>
  <si>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</si>
  <si>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</si>
  <si>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</si>
  <si>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</si>
  <si>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</si>
  <si>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</si>
  <si>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</si>
  <si>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</si>
  <si>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</si>
  <si>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</si>
  <si>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</si>
  <si>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</si>
  <si>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</si>
  <si>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</si>
  <si>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</si>
  <si>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</si>
  <si>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</si>
  <si>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</si>
  <si>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</si>
  <si>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</si>
  <si>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</si>
  <si>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</si>
  <si>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</si>
  <si>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</si>
  <si>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</si>
  <si>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</si>
  <si>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</si>
  <si>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</si>
  <si>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</si>
  <si>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</si>
  <si>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</si>
  <si>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</si>
  <si>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</si>
  <si>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</si>
  <si>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</si>
  <si>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</si>
  <si>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</si>
  <si>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</si>
  <si>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</si>
  <si>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</si>
  <si>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</si>
  <si>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</si>
  <si>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</si>
  <si>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</si>
  <si>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</si>
  <si>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</si>
  <si>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</si>
  <si>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</si>
  <si>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</si>
  <si>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</si>
  <si>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</si>
  <si>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</si>
  <si>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</si>
  <si>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</si>
  <si>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</si>
  <si>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</si>
  <si>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</si>
  <si>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</si>
  <si>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</si>
  <si>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</si>
  <si>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</si>
  <si>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</si>
  <si>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</si>
  <si>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</si>
  <si>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</si>
  <si>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</si>
  <si>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</si>
  <si>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</si>
  <si>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</si>
  <si>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</si>
  <si>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</si>
  <si>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</si>
  <si>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</si>
  <si>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</si>
  <si>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</si>
  <si>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</si>
  <si>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</si>
  <si>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</si>
  <si>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</si>
  <si>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</si>
  <si>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</si>
  <si>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</si>
  <si>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</si>
  <si>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</si>
  <si>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</si>
  <si>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</si>
  <si>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</si>
  <si>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</si>
  <si>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</si>
  <si>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</si>
  <si>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</si>
  <si>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</si>
  <si>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</si>
  <si>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</si>
  <si>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</si>
  <si>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</si>
  <si>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</si>
  <si>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</si>
  <si>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</si>
  <si>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</si>
  <si>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</si>
  <si>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</si>
  <si>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</si>
  <si>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</si>
  <si>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</si>
  <si>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</si>
  <si>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</si>
  <si>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</si>
  <si>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</si>
  <si>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</si>
  <si>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</si>
  <si>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</si>
  <si>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</si>
  <si>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</si>
  <si>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</si>
  <si>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</si>
  <si>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</si>
  <si>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</si>
  <si>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</si>
  <si>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</si>
  <si>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</si>
  <si>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</si>
  <si>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</si>
  <si>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</si>
  <si>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</si>
  <si>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</si>
  <si>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</si>
  <si>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</si>
  <si>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</si>
  <si>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</si>
  <si>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</si>
  <si>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</si>
  <si>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</si>
  <si>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</si>
  <si>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</si>
  <si>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</si>
  <si>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</si>
  <si>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</si>
  <si>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</si>
  <si>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</si>
  <si>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</si>
  <si>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</si>
  <si>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</si>
  <si>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</si>
  <si>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</si>
  <si>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</si>
  <si>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</si>
  <si>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</si>
  <si>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</si>
  <si>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</si>
  <si>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</si>
  <si>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</si>
  <si>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</si>
  <si>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</si>
  <si>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</si>
  <si>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</si>
  <si>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</si>
  <si>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</si>
  <si>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</si>
  <si>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</si>
  <si>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</si>
  <si>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</si>
  <si>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</si>
  <si>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</si>
  <si>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</si>
  <si>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</si>
  <si>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</si>
  <si>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</si>
  <si>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</si>
  <si>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</si>
  <si>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</si>
  <si>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</si>
  <si>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</si>
  <si>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</si>
  <si>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</si>
  <si>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</si>
  <si>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</si>
  <si>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</si>
  <si>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</si>
  <si>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</si>
  <si>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</si>
  <si>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</si>
  <si>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</si>
  <si>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</si>
  <si>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</si>
  <si>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</si>
  <si>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</si>
  <si>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</si>
  <si>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</si>
  <si>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</si>
  <si>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</si>
  <si>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</si>
  <si>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</si>
  <si>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</si>
  <si>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</si>
  <si>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</si>
  <si>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</si>
  <si>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</si>
  <si>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</si>
  <si>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</si>
  <si>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</si>
  <si>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</si>
  <si>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</si>
  <si>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</si>
  <si>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</si>
  <si>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</si>
  <si>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</si>
  <si>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</si>
  <si>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</si>
  <si>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</si>
  <si>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</si>
  <si>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</si>
  <si>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</si>
  <si>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</si>
  <si>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</si>
  <si>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</si>
  <si>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</si>
  <si>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</si>
  <si>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</si>
  <si>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</si>
  <si>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</si>
  <si>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</si>
  <si>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</si>
  <si>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</si>
  <si>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</si>
  <si>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</si>
  <si>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</si>
  <si>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</si>
  <si>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</si>
  <si>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</si>
  <si>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</si>
  <si>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</si>
  <si>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</si>
  <si>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</si>
  <si>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</si>
  <si>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</si>
  <si>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</si>
  <si>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</si>
  <si>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</si>
  <si>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</si>
  <si>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</si>
  <si>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</si>
  <si>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</si>
  <si>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</si>
  <si>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</si>
  <si>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</si>
  <si>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</si>
  <si>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</si>
  <si>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</si>
  <si>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</si>
  <si>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</si>
  <si>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</si>
  <si>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</si>
  <si>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</si>
  <si>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</si>
  <si>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</si>
  <si>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</si>
  <si>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</si>
  <si>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</si>
  <si>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</si>
  <si>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</si>
  <si>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</si>
  <si>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</si>
  <si>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</si>
  <si>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</si>
  <si>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</si>
  <si>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</si>
  <si>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</si>
  <si>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</si>
  <si>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</si>
  <si>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</si>
  <si>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</si>
  <si>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</si>
  <si>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</si>
  <si>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</si>
  <si>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</si>
  <si>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</si>
  <si>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</si>
  <si>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</si>
  <si>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</si>
  <si>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</si>
  <si>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</si>
  <si>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</si>
  <si>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</si>
  <si>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</si>
  <si>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</si>
  <si>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</si>
  <si>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</si>
  <si>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</si>
  <si>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</si>
  <si>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</si>
  <si>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</si>
  <si>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</si>
  <si>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</si>
  <si>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</si>
  <si>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</si>
  <si>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</si>
  <si>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</si>
  <si>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</si>
  <si>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</si>
  <si>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</si>
  <si>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</si>
  <si>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</si>
  <si>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</si>
  <si>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</si>
  <si>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</si>
  <si>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</si>
  <si>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</si>
  <si>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</si>
  <si>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</si>
  <si>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</si>
  <si>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</si>
  <si>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</si>
  <si>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</si>
  <si>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</si>
  <si>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</si>
  <si>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</si>
  <si>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</si>
  <si>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</si>
  <si>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</si>
  <si>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</si>
  <si>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</si>
  <si>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</si>
  <si>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</si>
  <si>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</si>
  <si>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</si>
  <si>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</si>
  <si>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</si>
  <si>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</si>
  <si>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</si>
  <si>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</si>
  <si>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</si>
  <si>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</si>
  <si>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</si>
  <si>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</si>
  <si>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</si>
  <si>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</si>
  <si>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</si>
  <si>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</si>
  <si>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</si>
  <si>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</si>
  <si>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</si>
  <si>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</si>
  <si>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</si>
  <si>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</si>
  <si>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</si>
  <si>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</si>
  <si>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</si>
  <si>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</si>
  <si>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</si>
  <si>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</si>
  <si>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</si>
  <si>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</si>
  <si>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</si>
  <si>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</si>
  <si>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</si>
  <si>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</si>
  <si>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</si>
  <si>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</si>
  <si>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</si>
  <si>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</si>
  <si>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</si>
  <si>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</si>
  <si>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</si>
  <si>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</si>
  <si>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</si>
  <si>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</si>
  <si>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</si>
  <si>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</si>
  <si>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</si>
  <si>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</si>
  <si>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</si>
  <si>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</si>
  <si>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</si>
  <si>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</si>
  <si>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</si>
  <si>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</si>
  <si>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</si>
  <si>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</si>
  <si>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</si>
  <si>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</si>
  <si>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</si>
  <si>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</si>
  <si>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</si>
  <si>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</si>
  <si>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</si>
  <si>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</si>
  <si>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</si>
  <si>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</si>
  <si>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</si>
  <si>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</si>
  <si>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</si>
  <si>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</si>
  <si>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</si>
  <si>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</si>
  <si>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</si>
  <si>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</si>
  <si>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</si>
  <si>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</si>
  <si>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</si>
  <si>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</si>
  <si>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</si>
  <si>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</si>
  <si>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</si>
  <si>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</si>
  <si>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</si>
  <si>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</si>
  <si>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</si>
  <si>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</si>
  <si>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</si>
  <si>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</si>
  <si>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</si>
  <si>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</si>
  <si>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</si>
  <si>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</si>
  <si>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</si>
  <si>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</si>
  <si>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</si>
  <si>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</si>
  <si>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</si>
  <si>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</si>
  <si>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</si>
  <si>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</si>
  <si>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</si>
  <si>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</si>
  <si>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</si>
  <si>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</si>
  <si>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</si>
  <si>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</si>
  <si>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</si>
  <si>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</si>
  <si>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</si>
  <si>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</si>
  <si>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</si>
  <si>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</si>
  <si>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</si>
  <si>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</si>
  <si>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</si>
  <si>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</si>
  <si>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</si>
  <si>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</si>
  <si>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</si>
  <si>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</si>
  <si>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</si>
  <si>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</si>
  <si>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</si>
  <si>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</si>
  <si>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</si>
  <si>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</si>
  <si>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</si>
  <si>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</si>
  <si>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</si>
  <si>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</si>
  <si>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</si>
  <si>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</si>
  <si>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</si>
  <si>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</si>
  <si>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</si>
  <si>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</si>
  <si>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</si>
  <si>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</si>
  <si>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</si>
  <si>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</si>
  <si>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</si>
  <si>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</si>
  <si>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</si>
  <si>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</si>
  <si>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</si>
  <si>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</si>
  <si>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</si>
  <si>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</si>
  <si>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</si>
  <si>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</si>
  <si>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</si>
  <si>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</si>
  <si>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</si>
  <si>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</si>
  <si>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</si>
  <si>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</si>
  <si>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</si>
  <si>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</si>
  <si>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</si>
  <si>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</si>
  <si>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</si>
  <si>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</si>
  <si>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</si>
  <si>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</si>
  <si>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</si>
  <si>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</si>
  <si>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</si>
  <si>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</si>
  <si>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</si>
  <si>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</si>
  <si>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</si>
  <si>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</si>
  <si>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</si>
  <si>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</si>
  <si>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</si>
  <si>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</si>
  <si>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</si>
  <si>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</si>
  <si>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</si>
  <si>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</si>
  <si>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</si>
  <si>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</si>
  <si>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</si>
  <si>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</si>
  <si>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</si>
  <si>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</si>
  <si>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</si>
  <si>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</si>
  <si>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</si>
  <si>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</si>
  <si>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</si>
  <si>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</si>
  <si>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</si>
  <si>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</si>
  <si>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</si>
  <si>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</si>
  <si>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</si>
  <si>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</si>
  <si>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</si>
  <si>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</si>
  <si>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</si>
  <si>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</si>
  <si>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</si>
  <si>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</si>
  <si>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</si>
  <si>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</si>
  <si>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</si>
  <si>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</si>
  <si>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</si>
  <si>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</si>
  <si>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</si>
  <si>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</si>
  <si>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</si>
  <si>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</si>
  <si>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</si>
  <si>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</si>
  <si>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</si>
  <si>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</si>
  <si>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</si>
  <si>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</si>
  <si>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</si>
  <si>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</si>
  <si>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</si>
  <si>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</si>
  <si>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</si>
  <si>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</si>
  <si>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</si>
  <si>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</si>
  <si>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</si>
  <si>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</si>
  <si>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</si>
  <si>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</si>
  <si>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</si>
  <si>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</si>
  <si>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</si>
  <si>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</si>
  <si>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</si>
  <si>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</si>
  <si>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</si>
  <si>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</si>
  <si>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</si>
  <si>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</si>
  <si>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</si>
  <si>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</si>
  <si>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</si>
  <si>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</si>
  <si>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</si>
  <si>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</si>
  <si>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</si>
  <si>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</si>
  <si>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</si>
  <si>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</si>
  <si>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</si>
  <si>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</si>
  <si>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</si>
  <si>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</si>
  <si>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</si>
  <si>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</si>
  <si>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</si>
  <si>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</si>
  <si>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</si>
  <si>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</si>
  <si>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</si>
  <si>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</si>
  <si>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</si>
  <si>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</si>
  <si>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</si>
  <si>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</si>
  <si>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</si>
  <si>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</si>
  <si>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</si>
  <si>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</si>
  <si>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</si>
  <si>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</si>
  <si>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</si>
  <si>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</si>
  <si>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</si>
  <si>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</si>
  <si>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</si>
  <si>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</si>
  <si>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</si>
  <si>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</si>
  <si>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</si>
  <si>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</si>
  <si>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</si>
  <si>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</si>
  <si>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</si>
  <si>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</si>
  <si>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</si>
  <si>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</si>
  <si>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</si>
  <si>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</si>
  <si>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</si>
  <si>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</si>
  <si>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</si>
  <si>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</si>
  <si>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</si>
  <si>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</si>
  <si>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</si>
  <si>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</si>
  <si>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</si>
  <si>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</si>
  <si>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</si>
  <si>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</si>
  <si>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</si>
  <si>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</si>
  <si>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</si>
  <si>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</si>
  <si>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</si>
  <si>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</si>
  <si>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</si>
  <si>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</si>
  <si>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</si>
  <si>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</si>
  <si>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</si>
  <si>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</si>
  <si>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</si>
  <si>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</si>
  <si>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</si>
  <si>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</si>
  <si>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</si>
  <si>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</si>
  <si>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</si>
  <si>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</si>
  <si>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</si>
  <si>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</si>
  <si>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</si>
  <si>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</si>
  <si>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</si>
  <si>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</si>
  <si>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</si>
  <si>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</si>
  <si>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</si>
  <si>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</si>
  <si>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</si>
  <si>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</si>
  <si>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</si>
  <si>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</si>
  <si>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</si>
  <si>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</si>
  <si>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</si>
  <si>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</si>
  <si>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</si>
  <si>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</si>
  <si>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</si>
  <si>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</si>
  <si>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</si>
  <si>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</si>
  <si>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</si>
  <si>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</si>
  <si>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</si>
  <si>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</si>
  <si>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</si>
  <si>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</si>
  <si>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</si>
  <si>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</si>
  <si>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</si>
  <si>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</si>
  <si>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</si>
  <si>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</si>
  <si>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</si>
  <si>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</si>
  <si>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</si>
  <si>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</si>
  <si>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</si>
  <si>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</si>
  <si>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</si>
  <si>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</si>
  <si>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</si>
  <si>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</si>
  <si>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</si>
  <si>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</si>
  <si>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</si>
  <si>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</si>
  <si>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</si>
  <si>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</si>
  <si>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</si>
  <si>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</si>
  <si>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</si>
  <si>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</si>
  <si>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</si>
  <si>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</si>
  <si>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</si>
  <si>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</si>
  <si>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</si>
  <si>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</si>
  <si>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</si>
  <si>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</si>
  <si>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</si>
  <si>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</si>
  <si>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</si>
  <si>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</si>
  <si>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</si>
  <si>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</si>
  <si>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</si>
  <si>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</si>
  <si>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</si>
  <si>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</si>
  <si>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</si>
  <si>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</si>
  <si>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</si>
  <si>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</si>
  <si>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</si>
  <si>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</si>
  <si>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</si>
  <si>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</si>
  <si>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</si>
  <si>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</si>
  <si>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</si>
  <si>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</si>
  <si>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</si>
  <si>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</si>
  <si>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</si>
  <si>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</si>
  <si>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</si>
  <si>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</si>
  <si>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</si>
  <si>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</si>
  <si>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</si>
  <si>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</si>
  <si>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</si>
  <si>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</si>
  <si>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</si>
  <si>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</si>
  <si>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</si>
  <si>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</si>
  <si>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</si>
  <si>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</si>
  <si>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</si>
  <si>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</si>
  <si>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</si>
  <si>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</si>
  <si>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</si>
  <si>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</si>
  <si>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</si>
  <si>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</si>
  <si>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</si>
  <si>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</si>
  <si>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</si>
  <si>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</si>
  <si>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</si>
  <si>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</si>
  <si>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</si>
  <si>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</si>
  <si>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</si>
  <si>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</si>
  <si>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</si>
  <si>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</si>
  <si>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</si>
  <si>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</si>
  <si>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</si>
  <si>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</si>
  <si>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</si>
  <si>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</si>
  <si>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</si>
  <si>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</si>
  <si>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</si>
  <si>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</si>
  <si>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</si>
  <si>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</si>
  <si>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</si>
  <si>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</si>
  <si>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</si>
  <si>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</si>
  <si>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</si>
  <si>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</si>
  <si>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</si>
  <si>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</si>
  <si>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</si>
  <si>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</si>
  <si>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</si>
  <si>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</si>
  <si>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</si>
  <si>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</si>
  <si>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</si>
  <si>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</si>
  <si>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</si>
  <si>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</si>
  <si>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</si>
  <si>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</si>
  <si>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</si>
  <si>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</si>
  <si>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</si>
  <si>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</si>
  <si>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</si>
  <si>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</si>
  <si>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</si>
  <si>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</si>
  <si>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</si>
  <si>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</si>
  <si>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</si>
  <si>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</si>
  <si>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</si>
  <si>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</si>
  <si>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</si>
  <si>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</si>
  <si>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</si>
  <si>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</si>
  <si>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</si>
  <si>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</si>
  <si>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</si>
  <si>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</si>
  <si>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</si>
  <si>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</si>
  <si>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</si>
  <si>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</si>
  <si>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</si>
  <si>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</si>
  <si>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</si>
  <si>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</si>
  <si>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</si>
  <si>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</si>
  <si>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</si>
  <si>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</si>
  <si>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</si>
  <si>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</si>
  <si>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</si>
  <si>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</si>
  <si>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</si>
  <si>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</si>
  <si>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</si>
  <si>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</si>
  <si>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</si>
  <si>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</si>
  <si>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</si>
  <si>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</si>
  <si>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</si>
  <si>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</si>
  <si>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</si>
  <si>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</si>
  <si>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</si>
  <si>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</si>
  <si>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</si>
  <si>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</si>
  <si>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</si>
  <si>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</si>
  <si>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</si>
  <si>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</si>
  <si>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</si>
  <si>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</si>
  <si>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</si>
  <si>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</si>
  <si>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</si>
  <si>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</si>
  <si>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</si>
  <si>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</si>
  <si>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</si>
  <si>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</si>
  <si>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</si>
  <si>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</si>
  <si>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</si>
  <si>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</si>
  <si>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</si>
  <si>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</si>
  <si>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</si>
  <si>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</si>
  <si>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</si>
  <si>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</si>
  <si>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</si>
  <si>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</si>
  <si>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</si>
  <si>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</si>
  <si>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</si>
  <si>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</si>
  <si>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</si>
  <si>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</si>
  <si>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</si>
  <si>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</si>
  <si>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</si>
  <si>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</si>
  <si>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</si>
  <si>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</si>
  <si>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</si>
  <si>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</si>
  <si>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</si>
  <si>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</si>
  <si>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</si>
  <si>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</si>
  <si>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</si>
  <si>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</si>
  <si>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</si>
  <si>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</si>
  <si>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</si>
  <si>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</si>
  <si>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</si>
  <si>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</si>
  <si>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</si>
  <si>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</si>
  <si>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</si>
  <si>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</si>
  <si>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</si>
  <si>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</si>
  <si>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</si>
  <si>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</si>
  <si>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</si>
  <si>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</si>
  <si>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</si>
  <si>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</si>
  <si>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</si>
  <si>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</si>
  <si>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</si>
  <si>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</si>
  <si>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</si>
  <si>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</si>
  <si>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</si>
  <si>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</si>
  <si>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</si>
  <si>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</si>
  <si>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</si>
  <si>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</si>
  <si>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</si>
  <si>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</si>
  <si>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</si>
  <si>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</si>
  <si>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</si>
  <si>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</si>
  <si>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</si>
  <si>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</si>
  <si>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</si>
  <si>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</si>
  <si>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</si>
  <si>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</si>
  <si>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</si>
  <si>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</si>
  <si>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</si>
  <si>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</si>
  <si>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</si>
  <si>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</si>
  <si>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</si>
  <si>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</si>
  <si>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</si>
  <si>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</si>
  <si>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</si>
  <si>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</si>
  <si>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</si>
  <si>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</si>
  <si>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</si>
  <si>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</si>
  <si>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</si>
  <si>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</si>
  <si>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</si>
  <si>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</si>
  <si>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</si>
  <si>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</si>
  <si>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</si>
  <si>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</si>
  <si>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</si>
  <si>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</si>
  <si>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</si>
  <si>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</si>
  <si>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</si>
  <si>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</si>
  <si>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</si>
  <si>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</si>
  <si>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</si>
  <si>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</si>
  <si>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</si>
  <si>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</si>
  <si>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</si>
  <si>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</si>
  <si>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</si>
  <si>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</si>
  <si>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</si>
  <si>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</si>
  <si>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</si>
  <si>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</si>
  <si>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</si>
  <si>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</si>
  <si>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</si>
  <si>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</si>
  <si>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</si>
  <si>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</si>
  <si>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</si>
  <si>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</si>
  <si>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</si>
  <si>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</si>
  <si>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</si>
  <si>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</si>
  <si>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</si>
  <si>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</si>
  <si>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</si>
  <si>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</si>
  <si>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</si>
  <si>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</si>
  <si>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</si>
  <si>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</si>
  <si>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</si>
  <si>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</si>
  <si>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</si>
  <si>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</si>
  <si>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</si>
  <si>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</si>
  <si>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</si>
  <si>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</si>
  <si>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</si>
  <si>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</si>
  <si>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</si>
  <si>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</si>
  <si>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</si>
  <si>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</si>
  <si>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</si>
  <si>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</si>
  <si>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</si>
  <si>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</si>
  <si>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</si>
  <si>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</si>
  <si>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</si>
  <si>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</si>
  <si>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</si>
  <si>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</si>
  <si>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</si>
  <si>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</si>
  <si>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</si>
  <si>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</si>
  <si>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</si>
  <si>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</si>
  <si>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</si>
  <si>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</si>
  <si>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</si>
  <si>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</si>
  <si>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</si>
  <si>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</si>
  <si>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</si>
  <si>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</si>
  <si>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</si>
  <si>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</si>
  <si>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</si>
  <si>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</si>
  <si>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</si>
  <si>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</si>
  <si>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</si>
  <si>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</si>
  <si>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</si>
  <si>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</si>
  <si>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</si>
  <si>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</si>
  <si>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</si>
  <si>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</si>
  <si>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</si>
  <si>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</si>
  <si>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</si>
  <si>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</si>
  <si>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</si>
  <si>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</si>
  <si>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</si>
  <si>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</si>
  <si>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</si>
  <si>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</si>
  <si>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</si>
  <si>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</si>
  <si>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</si>
  <si>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</si>
  <si>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</si>
  <si>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</si>
  <si>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</si>
  <si>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</si>
  <si>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</si>
  <si>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</si>
  <si>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</si>
  <si>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</si>
  <si>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</si>
  <si>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</si>
  <si>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</si>
  <si>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</si>
  <si>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</si>
  <si>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</si>
  <si>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</si>
  <si>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</si>
  <si>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</si>
  <si>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</si>
  <si>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</si>
  <si>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</si>
  <si>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</si>
  <si>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</si>
  <si>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</si>
  <si>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</si>
  <si>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</si>
  <si>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</si>
  <si>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</si>
  <si>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</si>
  <si>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</si>
  <si>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</si>
  <si>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</si>
  <si>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</si>
  <si>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</si>
  <si>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</si>
  <si>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</si>
  <si>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</si>
  <si>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</si>
  <si>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</si>
  <si>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</si>
  <si>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</si>
  <si>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</si>
  <si>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</si>
  <si>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</si>
  <si>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</si>
  <si>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</si>
  <si>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</si>
  <si>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</si>
  <si>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</si>
  <si>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</si>
  <si>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</si>
  <si>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</si>
  <si>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</si>
  <si>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</si>
  <si>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</si>
  <si>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</si>
  <si>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</si>
  <si>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</si>
  <si>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</si>
  <si>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</si>
  <si>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</si>
  <si>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</si>
  <si>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</si>
  <si>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</si>
  <si>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</si>
  <si>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</si>
  <si>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</si>
  <si>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</si>
  <si>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</si>
  <si>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</si>
  <si>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</si>
  <si>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</si>
  <si>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</si>
  <si>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</si>
  <si>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</si>
  <si>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</si>
  <si>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</si>
  <si>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</si>
  <si>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</si>
  <si>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</si>
  <si>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</si>
  <si>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</si>
  <si>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</si>
  <si>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</si>
  <si>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</si>
  <si>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</si>
  <si>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</si>
  <si>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</si>
  <si>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</si>
  <si>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</si>
  <si>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</si>
  <si>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</si>
  <si>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</si>
  <si>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</si>
  <si>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</si>
  <si>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</si>
  <si>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</si>
  <si>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</si>
  <si>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</si>
  <si>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</si>
  <si>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</si>
  <si>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</si>
  <si>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</si>
  <si>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</si>
  <si>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</si>
  <si>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</si>
  <si>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</si>
  <si>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</si>
  <si>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</si>
  <si>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</si>
  <si>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</si>
  <si>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</si>
  <si>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</si>
  <si>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</si>
  <si>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</si>
  <si>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</si>
  <si>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</si>
  <si>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</si>
  <si>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</si>
  <si>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</si>
  <si>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</si>
  <si>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</si>
  <si>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</si>
  <si>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</si>
  <si>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</si>
  <si>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</si>
  <si>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</si>
  <si>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</si>
  <si>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</si>
  <si>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</si>
  <si>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</si>
  <si>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</si>
  <si>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</si>
  <si>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</si>
  <si>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</si>
  <si>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</si>
  <si>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</si>
  <si>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</si>
  <si>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</si>
  <si>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</si>
  <si>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</si>
  <si>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</si>
  <si>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</si>
  <si>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</si>
  <si>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</si>
  <si>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</si>
  <si>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</si>
  <si>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</si>
  <si>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</si>
  <si>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</si>
  <si>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</si>
  <si>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</si>
  <si>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</si>
  <si>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</si>
  <si>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</si>
  <si>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</si>
  <si>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</si>
  <si>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</si>
  <si>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</si>
  <si>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</si>
  <si>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</si>
  <si>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</si>
  <si>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</si>
  <si>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</si>
  <si>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</si>
  <si>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</si>
  <si>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</si>
  <si>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</si>
  <si>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</si>
  <si>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</si>
  <si>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</si>
  <si>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</si>
  <si>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</si>
  <si>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</si>
  <si>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</si>
  <si>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</si>
  <si>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</si>
  <si>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</si>
  <si>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</si>
  <si>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</si>
  <si>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</si>
  <si>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</si>
  <si>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</si>
  <si>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</si>
  <si>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</si>
  <si>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</si>
  <si>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</si>
  <si>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</si>
  <si>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</si>
  <si>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</si>
  <si>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</si>
  <si>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</si>
  <si>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</si>
  <si>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</si>
  <si>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</si>
  <si>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</si>
  <si>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</si>
  <si>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</si>
  <si>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</si>
  <si>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</si>
  <si>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</si>
  <si>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</si>
  <si>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</si>
  <si>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</si>
  <si>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</si>
  <si>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</si>
  <si>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</si>
  <si>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</si>
  <si>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</si>
  <si>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</si>
  <si>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</si>
  <si>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</si>
  <si>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</si>
  <si>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</si>
  <si>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</si>
  <si>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</si>
  <si>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</si>
  <si>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</si>
  <si>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</si>
  <si>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</si>
  <si>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</si>
  <si>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</si>
  <si>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</si>
  <si>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</si>
  <si>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</si>
  <si>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</si>
  <si>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</si>
  <si>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</si>
  <si>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</si>
  <si>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</si>
  <si>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</si>
  <si>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</si>
  <si>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</si>
  <si>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</si>
  <si>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</si>
  <si>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</si>
  <si>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</si>
  <si>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</si>
  <si>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</si>
  <si>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</si>
  <si>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</si>
  <si>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</si>
  <si>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</si>
  <si>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</si>
  <si>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</si>
  <si>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</si>
  <si>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</si>
  <si>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</si>
  <si>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</si>
  <si>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</si>
  <si>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</si>
  <si>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</si>
  <si>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</si>
  <si>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</si>
  <si>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</si>
  <si>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</si>
  <si>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</si>
  <si>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</si>
  <si>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</si>
  <si>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</si>
  <si>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</si>
  <si>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</si>
  <si>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</si>
  <si>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</si>
  <si>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</si>
  <si>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</si>
  <si>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</si>
  <si>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</si>
  <si>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</si>
  <si>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</si>
  <si>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</si>
  <si>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</si>
  <si>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</si>
  <si>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</si>
  <si>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</si>
  <si>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</si>
  <si>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</si>
  <si>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</si>
  <si>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</si>
  <si>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</si>
  <si>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</si>
  <si>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</si>
  <si>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</si>
  <si>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</si>
  <si>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</si>
  <si>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</si>
  <si>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</si>
  <si>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</si>
  <si>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</si>
  <si>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</si>
  <si>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</si>
  <si>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</si>
  <si>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</si>
  <si>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</si>
  <si>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</si>
  <si>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</si>
  <si>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</si>
  <si>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</si>
  <si>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</si>
  <si>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</si>
  <si>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</si>
  <si>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</si>
  <si>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</si>
  <si>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</si>
  <si>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</si>
  <si>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</si>
  <si>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</si>
  <si>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</si>
  <si>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</si>
  <si>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</si>
  <si>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</si>
  <si>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</si>
  <si>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</si>
  <si>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</si>
  <si>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</si>
  <si>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</si>
  <si>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</si>
  <si>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</si>
  <si>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</si>
  <si>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</si>
  <si>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</si>
  <si>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</si>
  <si>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</si>
  <si>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</si>
  <si>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</si>
  <si>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</si>
  <si>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</si>
  <si>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</si>
  <si>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</si>
  <si>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</si>
  <si>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</si>
  <si>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</si>
  <si>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</si>
  <si>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</si>
  <si>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</si>
  <si>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</si>
  <si>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</si>
  <si>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</si>
  <si>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</si>
  <si>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</si>
  <si>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</si>
  <si>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</si>
  <si>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</si>
  <si>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</si>
  <si>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</si>
  <si>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</si>
  <si>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</si>
  <si>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</si>
  <si>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</si>
  <si>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</si>
  <si>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</si>
  <si>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</si>
  <si>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</si>
  <si>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</si>
  <si>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</si>
  <si>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</si>
  <si>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</si>
  <si>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</si>
  <si>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</si>
  <si>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</si>
  <si>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</si>
  <si>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</si>
  <si>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</si>
  <si>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</si>
  <si>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</si>
  <si>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</si>
  <si>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</si>
  <si>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</si>
  <si>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</si>
  <si>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</si>
  <si>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</si>
  <si>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</si>
  <si>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</si>
  <si>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</si>
  <si>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</si>
  <si>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</si>
  <si>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</si>
  <si>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</si>
  <si>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</si>
  <si>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</si>
  <si>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</si>
  <si>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</si>
  <si>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</si>
  <si>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</si>
  <si>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</si>
  <si>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</si>
  <si>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</si>
  <si>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</si>
  <si>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</si>
  <si>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</si>
  <si>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</si>
  <si>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</si>
  <si>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</si>
  <si>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</si>
  <si>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</si>
  <si>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</si>
  <si>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</si>
  <si>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</si>
  <si>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</si>
  <si>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</si>
  <si>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</si>
  <si>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</si>
  <si>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</si>
  <si>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</si>
  <si>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</si>
  <si>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</si>
  <si>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</si>
  <si>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</si>
  <si>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</si>
  <si>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</si>
  <si>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</si>
  <si>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</si>
  <si>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</si>
  <si>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</si>
  <si>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</si>
  <si>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</si>
  <si>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</si>
  <si>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</si>
  <si>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</si>
  <si>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</si>
  <si>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</si>
  <si>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</si>
  <si>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</si>
  <si>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</si>
  <si>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</si>
  <si>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</si>
  <si>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</si>
  <si>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</si>
  <si>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</si>
  <si>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</si>
  <si>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</si>
  <si>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</si>
  <si>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</si>
  <si>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</si>
  <si>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</si>
  <si>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</si>
  <si>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</si>
  <si>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</si>
  <si>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</si>
  <si>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</si>
  <si>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</si>
  <si>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</si>
  <si>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</si>
  <si>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</si>
  <si>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</si>
  <si>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</si>
  <si>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</si>
  <si>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</si>
  <si>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</si>
  <si>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</si>
  <si>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</si>
  <si>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</si>
  <si>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</si>
  <si>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</si>
  <si>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</si>
  <si>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</si>
  <si>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</si>
  <si>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</si>
  <si>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</si>
  <si>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</si>
  <si>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</si>
  <si>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</si>
  <si>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</si>
  <si>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</si>
  <si>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</si>
  <si>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</si>
  <si>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</si>
  <si>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</si>
  <si>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</si>
  <si>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</si>
  <si>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</si>
  <si>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</si>
  <si>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</si>
  <si>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</si>
  <si>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</si>
  <si>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</si>
  <si>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</si>
  <si>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</si>
  <si>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</si>
  <si>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</si>
  <si>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</si>
  <si>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</si>
  <si>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</si>
  <si>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</si>
  <si>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</si>
  <si>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</si>
  <si>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</si>
  <si>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</si>
  <si>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</si>
  <si>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</si>
  <si>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</si>
  <si>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</si>
  <si>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</si>
  <si>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</si>
  <si>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</si>
  <si>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</si>
  <si>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</si>
  <si>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</si>
  <si>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</si>
  <si>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</si>
  <si>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</si>
  <si>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</si>
  <si>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</si>
  <si>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</si>
  <si>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</si>
  <si>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</si>
  <si>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</si>
  <si>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</si>
  <si>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</si>
  <si>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</si>
  <si>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</si>
  <si>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</si>
  <si>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</si>
  <si>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</si>
  <si>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</si>
  <si>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</si>
  <si>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</si>
  <si>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</si>
  <si>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</si>
  <si>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</si>
  <si>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</si>
  <si>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</si>
  <si>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</si>
  <si>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</si>
  <si>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</si>
  <si>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</si>
  <si>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</si>
  <si>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</si>
  <si>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</si>
  <si>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</si>
  <si>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</si>
  <si>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</si>
  <si>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</si>
  <si>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</si>
  <si>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</si>
  <si>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</si>
  <si>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</si>
  <si>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</si>
  <si>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</si>
  <si>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</si>
  <si>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</si>
  <si>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</si>
  <si>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</si>
  <si>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</si>
  <si>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</si>
  <si>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</si>
  <si>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</si>
  <si>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</si>
  <si>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</si>
  <si>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</si>
  <si>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</si>
  <si>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</si>
  <si>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</si>
  <si>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</si>
  <si>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</si>
  <si>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</si>
  <si>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</si>
  <si>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</si>
  <si>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</si>
  <si>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</si>
  <si>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</si>
  <si>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</si>
  <si>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</si>
  <si>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</si>
  <si>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</si>
  <si>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</si>
  <si>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</si>
  <si>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</si>
  <si>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</si>
  <si>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</si>
  <si>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</si>
  <si>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</si>
  <si>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</si>
  <si>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</si>
  <si>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</si>
  <si>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</si>
  <si>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</si>
  <si>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</si>
  <si>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</si>
  <si>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</si>
  <si>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</si>
  <si>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</si>
  <si>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MIS PRIMERAS LETRAS</t>
  </si>
  <si>
    <t>005</t>
  </si>
  <si>
    <t>EJECUCION Y DESARROLLO DEL PLAN DE ESTUDIOS DE LOS GRADOS PREJARDIN, JARDIN Y TRANSICIÓN EN SUS DIMENSIONES COGNITIVAS, COMUNICATIVAS, CORPORALES, ESPIRITUAL, ETICA Y ESTETICA DEL AÑO LECTIVO 2014</t>
  </si>
  <si>
    <t>003</t>
  </si>
  <si>
    <t>EJECUCION Y DESARROLLO DEL PLAN DE ESTUDIOS DE LOS GRADOS PREJARDIN, JARDIN Y TRANSICIÓN EN SUS DIMENSIONES COGNITIVAS, COMUNICATIVAS, CORPORALES, ESPIRITUAL, ETICA Y ESTETICA DEL AÑO LECTIVO 2015</t>
  </si>
  <si>
    <t>006</t>
  </si>
  <si>
    <t>EJECUCION Y DESARROLLO DEL PLAN DE ESTUDIOS DE LOS GRADOS PREJARDIN, JARDIN Y TRANSICIÓN EN SUS DIMENSIONES COGNITIVAS, COMUNICATIVAS, CORPORALES, ESPIRITUAL, ETICA Y ESTETICA DEL AÑO LECTIVO 2016</t>
  </si>
  <si>
    <t>EJECUCION Y DESARROLLO DEL PLAN DE ESTUDIOS DE LOS GRADOS PREJARDIN, JARDIN Y TRANSICIÓN EN SUS DIMENSIONES COGNITIVAS, COMUNICATIVAS, CORPORALES, ESPIRITUAL, ETICA Y ESTETICA DEL AÑO LECTIVO 2017</t>
  </si>
  <si>
    <t>004</t>
  </si>
  <si>
    <t>EJECUCION Y DESARROLLO DEL PLAN DE ESTUDIOS DE LOS GRADOS PREJARDIN, JARDIN Y TRANSICIÓN EN SUS DIMENSIONES COGNITIVAS, COMUNICATIVAS, CORPORALES, ESPIRITUAL, ETICA Y ESTETICA DEL AÑO LECTIVO 2018</t>
  </si>
  <si>
    <t>007</t>
  </si>
  <si>
    <t>EJECUCION Y DESARROLLO DEL PLAN DE ESTUDIOS DE LOS GRADOS PREJARDIN, JARDIN Y TRANSICIÓN EN SUS DIMENSIONES COGNITIVAS, COMUNICATIVAS, CORPORALES, ESPIRITUAL, ETICA Y ESTETICA DEL AÑO LECTIVO 2019</t>
  </si>
  <si>
    <t>EJECUCION Y DESARROLLO DEL PLAN DE ESTUDIOS DE LOS GRADOS PREJARDIN, JARDIN Y TRANSICIÓN EN SUS DIMENSIONES COGNITIVAS, COMUNICATIVAS, CORPORALES, ESPIRITUAL, ETICA Y ESTETICA DEL AÑO LECTIVO 2020</t>
  </si>
  <si>
    <t>XIOMARA PATRICIA HERNANDEZ</t>
  </si>
  <si>
    <t>CALLE 10 # 23-67 BARRIO MANZANAREZ</t>
  </si>
  <si>
    <t>4100507</t>
  </si>
  <si>
    <t>CALLE 10 # 23-67</t>
  </si>
  <si>
    <t>fundeproci21@hotmail.com</t>
  </si>
  <si>
    <t>XIOMARA HERNANDEZ CANDELARIO</t>
  </si>
  <si>
    <t>2021-54-10001459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</si>
</sst>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4" zoomScale="70" zoomScaleNormal="70" zoomScaleSheetLayoutView="40" zoomScalePageLayoutView="40" workbookViewId="0">
      <selection activeCell="A21" sqref="A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711</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900486473</v>
      </c>
      <c r="C20" s="5"/>
      <c r="D20" s="73"/>
      <c r="E20" s="5"/>
      <c r="F20" s="5"/>
      <c r="G20" s="5"/>
      <c r="H20" s="185"/>
      <c r="I20" s="148" t="s">
        <v>1157</v>
      </c>
      <c r="J20" s="149" t="s">
        <v>824</v>
      </c>
      <c r="K20" s="150">
        <v>597321384</v>
      </c>
      <c r="L20" s="151"/>
      <c r="M20" s="151">
        <v>44561</v>
      </c>
      <c r="N20" s="134">
        <f>+(M20-L20)/30</f>
        <v>1485.3666666666666</v>
      </c>
      <c r="O20" s="137"/>
      <c r="U20" s="133"/>
      <c r="V20" s="105">
        <f ca="1">NOW()</f>
        <v>44194.678331134259</v>
      </c>
      <c r="W20" s="105">
        <f ca="1">NOW()</f>
        <v>44194.678331134259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PARA EL DESARROLLO DEL CAPITAL HUMANO Y PROGRESO DE CIENAGA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t="s">
        <v>2677</v>
      </c>
      <c r="E48" s="144">
        <v>41654</v>
      </c>
      <c r="F48" s="144">
        <v>41973</v>
      </c>
      <c r="G48" s="159">
        <f>IF(AND(E48&lt;&gt;"",F48&lt;&gt;""),((F48-E48)/30),"")</f>
        <v>10.633333333333333</v>
      </c>
      <c r="H48" s="114" t="s">
        <v>2678</v>
      </c>
      <c r="I48" s="113" t="s">
        <v>711</v>
      </c>
      <c r="J48" s="113" t="s">
        <v>719</v>
      </c>
      <c r="K48" s="116">
        <v>40000000</v>
      </c>
      <c r="L48" s="115" t="s">
        <v>1148</v>
      </c>
      <c r="M48" s="117">
        <v>1</v>
      </c>
      <c r="N48" s="115" t="s">
        <v>1151</v>
      </c>
      <c r="O48" s="115" t="s">
        <v>26</v>
      </c>
      <c r="P48" s="78"/>
    </row>
    <row r="49" spans="1:16" s="6" customFormat="1" ht="24.75" customHeight="1" x14ac:dyDescent="0.25">
      <c r="A49" s="142">
        <v>2</v>
      </c>
      <c r="B49" s="111" t="s">
        <v>2676</v>
      </c>
      <c r="C49" s="112" t="s">
        <v>32</v>
      </c>
      <c r="D49" s="110" t="s">
        <v>2679</v>
      </c>
      <c r="E49" s="144">
        <v>42019</v>
      </c>
      <c r="F49" s="144">
        <v>42338</v>
      </c>
      <c r="G49" s="159">
        <f t="shared" ref="G49:G50" si="2">IF(AND(E49&lt;&gt;"",F49&lt;&gt;""),((F49-E49)/30),"")</f>
        <v>10.633333333333333</v>
      </c>
      <c r="H49" s="114" t="s">
        <v>2680</v>
      </c>
      <c r="I49" s="113" t="s">
        <v>711</v>
      </c>
      <c r="J49" s="113" t="s">
        <v>719</v>
      </c>
      <c r="K49" s="116">
        <v>44000000</v>
      </c>
      <c r="L49" s="115" t="s">
        <v>1148</v>
      </c>
      <c r="M49" s="117">
        <v>1</v>
      </c>
      <c r="N49" s="115" t="s">
        <v>1151</v>
      </c>
      <c r="O49" s="115" t="s">
        <v>26</v>
      </c>
      <c r="P49" s="78"/>
    </row>
    <row r="50" spans="1:16" s="6" customFormat="1" ht="24.75" customHeight="1" x14ac:dyDescent="0.25">
      <c r="A50" s="142">
        <v>3</v>
      </c>
      <c r="B50" s="111" t="s">
        <v>2676</v>
      </c>
      <c r="C50" s="112" t="s">
        <v>32</v>
      </c>
      <c r="D50" s="110" t="s">
        <v>2681</v>
      </c>
      <c r="E50" s="144">
        <v>42384</v>
      </c>
      <c r="F50" s="144">
        <v>42704</v>
      </c>
      <c r="G50" s="159">
        <f t="shared" si="2"/>
        <v>10.666666666666666</v>
      </c>
      <c r="H50" s="121" t="s">
        <v>2682</v>
      </c>
      <c r="I50" s="113" t="s">
        <v>711</v>
      </c>
      <c r="J50" s="113" t="s">
        <v>719</v>
      </c>
      <c r="K50" s="116">
        <v>48000000</v>
      </c>
      <c r="L50" s="115" t="s">
        <v>1148</v>
      </c>
      <c r="M50" s="117">
        <v>1</v>
      </c>
      <c r="N50" s="115" t="s">
        <v>1151</v>
      </c>
      <c r="O50" s="115" t="s">
        <v>26</v>
      </c>
      <c r="P50" s="78"/>
    </row>
    <row r="51" spans="1:16" s="6" customFormat="1" ht="24.75" customHeight="1" outlineLevel="1" x14ac:dyDescent="0.25">
      <c r="A51" s="142">
        <v>4</v>
      </c>
      <c r="B51" s="111" t="s">
        <v>2676</v>
      </c>
      <c r="C51" s="112" t="s">
        <v>32</v>
      </c>
      <c r="D51" s="110" t="s">
        <v>2681</v>
      </c>
      <c r="E51" s="144">
        <v>42750</v>
      </c>
      <c r="F51" s="144">
        <v>43069</v>
      </c>
      <c r="G51" s="159">
        <f t="shared" ref="G51:G107" si="3">IF(AND(E51&lt;&gt;"",F51&lt;&gt;""),((F51-E51)/30),"")</f>
        <v>10.633333333333333</v>
      </c>
      <c r="H51" s="121" t="s">
        <v>2683</v>
      </c>
      <c r="I51" s="113" t="s">
        <v>711</v>
      </c>
      <c r="J51" s="113" t="s">
        <v>719</v>
      </c>
      <c r="K51" s="116">
        <v>53000000</v>
      </c>
      <c r="L51" s="115" t="s">
        <v>1148</v>
      </c>
      <c r="M51" s="117">
        <v>1</v>
      </c>
      <c r="N51" s="115" t="s">
        <v>1151</v>
      </c>
      <c r="O51" s="115" t="s">
        <v>26</v>
      </c>
      <c r="P51" s="78"/>
    </row>
    <row r="52" spans="1:16" s="7" customFormat="1" ht="24.75" customHeight="1" outlineLevel="1" x14ac:dyDescent="0.25">
      <c r="A52" s="143">
        <v>5</v>
      </c>
      <c r="B52" s="111" t="s">
        <v>2676</v>
      </c>
      <c r="C52" s="112" t="s">
        <v>32</v>
      </c>
      <c r="D52" s="110" t="s">
        <v>2684</v>
      </c>
      <c r="E52" s="144">
        <v>43115</v>
      </c>
      <c r="F52" s="144">
        <v>43434</v>
      </c>
      <c r="G52" s="159">
        <f t="shared" si="3"/>
        <v>10.633333333333333</v>
      </c>
      <c r="H52" s="121" t="s">
        <v>2685</v>
      </c>
      <c r="I52" s="113" t="s">
        <v>711</v>
      </c>
      <c r="J52" s="113" t="s">
        <v>719</v>
      </c>
      <c r="K52" s="116">
        <v>58000000</v>
      </c>
      <c r="L52" s="115" t="s">
        <v>1148</v>
      </c>
      <c r="M52" s="117">
        <v>1</v>
      </c>
      <c r="N52" s="115" t="s">
        <v>1151</v>
      </c>
      <c r="O52" s="115" t="s">
        <v>26</v>
      </c>
      <c r="P52" s="79"/>
    </row>
    <row r="53" spans="1:16" s="7" customFormat="1" ht="24.75" customHeight="1" outlineLevel="1" x14ac:dyDescent="0.25">
      <c r="A53" s="143">
        <v>6</v>
      </c>
      <c r="B53" s="111" t="s">
        <v>2676</v>
      </c>
      <c r="C53" s="112" t="s">
        <v>32</v>
      </c>
      <c r="D53" s="110" t="s">
        <v>2686</v>
      </c>
      <c r="E53" s="144">
        <v>43480</v>
      </c>
      <c r="F53" s="144">
        <v>43799</v>
      </c>
      <c r="G53" s="159">
        <f t="shared" si="3"/>
        <v>10.633333333333333</v>
      </c>
      <c r="H53" s="121" t="s">
        <v>2687</v>
      </c>
      <c r="I53" s="113" t="s">
        <v>711</v>
      </c>
      <c r="J53" s="113" t="s">
        <v>719</v>
      </c>
      <c r="K53" s="116">
        <v>63000000</v>
      </c>
      <c r="L53" s="115" t="s">
        <v>1148</v>
      </c>
      <c r="M53" s="117">
        <v>1</v>
      </c>
      <c r="N53" s="115" t="s">
        <v>1151</v>
      </c>
      <c r="O53" s="115" t="s">
        <v>26</v>
      </c>
      <c r="P53" s="79"/>
    </row>
    <row r="54" spans="1:16" s="7" customFormat="1" ht="24.75" customHeight="1" outlineLevel="1" x14ac:dyDescent="0.25">
      <c r="A54" s="143">
        <v>7</v>
      </c>
      <c r="B54" s="111" t="s">
        <v>2676</v>
      </c>
      <c r="C54" s="112" t="s">
        <v>32</v>
      </c>
      <c r="D54" s="110" t="s">
        <v>2677</v>
      </c>
      <c r="E54" s="144">
        <v>43845</v>
      </c>
      <c r="F54" s="144">
        <v>44165</v>
      </c>
      <c r="G54" s="159">
        <f t="shared" si="3"/>
        <v>10.666666666666666</v>
      </c>
      <c r="H54" s="121" t="s">
        <v>2688</v>
      </c>
      <c r="I54" s="113" t="s">
        <v>711</v>
      </c>
      <c r="J54" s="113" t="s">
        <v>719</v>
      </c>
      <c r="K54" s="118">
        <v>67000000</v>
      </c>
      <c r="L54" s="115" t="s">
        <v>1148</v>
      </c>
      <c r="M54" s="117">
        <v>1</v>
      </c>
      <c r="N54" s="115" t="s">
        <v>1151</v>
      </c>
      <c r="O54" s="115" t="s">
        <v>26</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5.0000000000000001E-4</v>
      </c>
      <c r="G179" s="164">
        <f>IF(F179&gt;0,SUM(E179+F179),"")</f>
        <v>2.0500000000000001E-2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2.0500000000000001E-2</v>
      </c>
      <c r="D185" s="91" t="s">
        <v>2628</v>
      </c>
      <c r="E185" s="94">
        <f>+(C185*SUM(K20:K35))</f>
        <v>12245088.372000001</v>
      </c>
      <c r="F185" s="92"/>
      <c r="G185" s="93"/>
      <c r="H185" s="88"/>
      <c r="I185" s="90" t="s">
        <v>2627</v>
      </c>
      <c r="J185" s="165">
        <f>+SUM(M179:M183)</f>
        <v>0.02</v>
      </c>
      <c r="K185" s="201" t="s">
        <v>2628</v>
      </c>
      <c r="L185" s="201"/>
      <c r="M185" s="94">
        <f>+J185*(SUM(K20:K35))</f>
        <v>11946427.68</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43815</v>
      </c>
      <c r="D193" s="5"/>
      <c r="E193" s="125">
        <v>3383</v>
      </c>
      <c r="F193" s="5"/>
      <c r="G193" s="5"/>
      <c r="H193" s="146" t="s">
        <v>2689</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2692</v>
      </c>
      <c r="L211" s="21"/>
      <c r="M211" s="21"/>
      <c r="N211" s="21"/>
      <c r="O211" s="8"/>
    </row>
    <row r="212" spans="1:15" x14ac:dyDescent="0.25">
      <c r="A212" s="9"/>
      <c r="B212" s="27" t="s">
        <v>2619</v>
      </c>
      <c r="C212" s="146" t="s">
        <v>2694</v>
      </c>
      <c r="D212" s="21"/>
      <c r="G212" s="27" t="s">
        <v>2621</v>
      </c>
      <c r="H212" s="147" t="s">
        <v>2691</v>
      </c>
      <c r="J212" s="27" t="s">
        <v>2623</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0.23"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purl.org/dc/elements/1.1/"/>
    <ds:schemaRef ds:uri="4fb10211-09fb-4e80-9f0b-184718d5d98c"/>
    <ds:schemaRef ds:uri="http://purl.org/dc/terms/"/>
    <ds:schemaRef ds:uri="a65d333d-5b59-4810-bc94-b80d9325abb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2020-12-29T20:38:09Z</cp:lastPrinted>
  <dcterms:created xsi:type="dcterms:W3CDTF">2020-10-14T21:57:42Z</dcterms:created>
  <dcterms:modified xsi:type="dcterms:W3CDTF">2020-12-29T21:17:01Z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