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en\Desktop\drive\BANCO DE OFERENTES ICBF\INVITACION 2019 IP-003\PROPUESTA\INVITACION 2021\MODALIDAD FAMILIAR YOPAL\PAIPA\"/>
    </mc:Choice>
  </mc:AlternateContent>
  <workbookProtection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N114"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J185" i="12"/>
  <c r="M185" i="12"/>
  <c r="R183" i="12"/>
  <c r="R182" i="12"/>
  <c r="R181" i="12"/>
  <c r="R180" i="12"/>
  <c r="R179" i="12"/>
  <c r="Z180" i="12"/>
  <c r="Z179" i="12"/>
  <c r="Z178" i="12"/>
  <c r="G179" i="12"/>
  <c r="C185" i="12" s="1"/>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4"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<sst xmlns="http://schemas.openxmlformats.org/spreadsheetml/2006/main" count="3201" uniqueCount="2699">
  <si>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</si>
  <si>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</si>
  <si>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</si>
  <si>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</si>
  <si>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</si>
  <si>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</si>
  <si>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</si>
  <si>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</si>
  <si>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</si>
  <si>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</si>
  <si>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</si>
  <si>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</si>
  <si>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</si>
  <si>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</si>
  <si>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</si>
  <si>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</si>
  <si>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</si>
  <si>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</si>
  <si>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</si>
  <si>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</si>
  <si>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</si>
  <si>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</si>
  <si>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</si>
  <si>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</si>
  <si>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</si>
  <si>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</si>
  <si>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</si>
  <si>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</si>
  <si>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</si>
  <si>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</si>
  <si>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</si>
  <si>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</si>
  <si>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</si>
  <si>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</si>
  <si>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</si>
  <si>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</si>
  <si>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</si>
  <si>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</si>
  <si>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</si>
  <si>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</si>
  <si>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</si>
  <si>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</si>
  <si>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</si>
  <si>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</si>
  <si>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</si>
  <si>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</si>
  <si>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</si>
  <si>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</si>
  <si>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</si>
  <si>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</si>
  <si>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</si>
  <si>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</si>
  <si>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</si>
  <si>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</si>
  <si>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</si>
  <si>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</si>
  <si>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</si>
  <si>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</si>
  <si>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</si>
  <si>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</si>
  <si>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</si>
  <si>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</si>
  <si>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</si>
  <si>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</si>
  <si>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</si>
  <si>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</si>
  <si>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</si>
  <si>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</si>
  <si>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</si>
  <si>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</si>
  <si>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</si>
  <si>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</si>
  <si>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</si>
  <si>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</si>
  <si>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</si>
  <si>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</si>
  <si>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</si>
  <si>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</si>
  <si>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</si>
  <si>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</si>
  <si>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</si>
  <si>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</si>
  <si>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</si>
  <si>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</si>
  <si>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</si>
  <si>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</si>
  <si>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</si>
  <si>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</si>
  <si>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</si>
  <si>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</si>
  <si>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</si>
  <si>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</si>
  <si>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</si>
  <si>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</si>
  <si>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</si>
  <si>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</si>
  <si>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</si>
  <si>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</si>
  <si>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</si>
  <si>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</si>
  <si>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</si>
  <si>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</si>
  <si>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</si>
  <si>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</si>
  <si>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</si>
  <si>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</si>
  <si>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</si>
  <si>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</si>
  <si>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</si>
  <si>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</si>
  <si>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</si>
  <si>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</si>
  <si>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</si>
  <si>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</si>
  <si>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</si>
  <si>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</si>
  <si>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</si>
  <si>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</si>
  <si>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</si>
  <si>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</si>
  <si>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</si>
  <si>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</si>
  <si>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</si>
  <si>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</si>
  <si>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</si>
  <si>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</si>
  <si>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</si>
  <si>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</si>
  <si>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</si>
  <si>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</si>
  <si>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</si>
  <si>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</si>
  <si>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</si>
  <si>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</si>
  <si>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</si>
  <si>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</si>
  <si>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</si>
  <si>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</si>
  <si>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</si>
  <si>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</si>
  <si>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</si>
  <si>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</si>
  <si>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</si>
  <si>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</si>
  <si>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</si>
  <si>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</si>
  <si>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</si>
  <si>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</si>
  <si>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</si>
  <si>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</si>
  <si>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</si>
  <si>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</si>
  <si>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</si>
  <si>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</si>
  <si>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</si>
  <si>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</si>
  <si>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</si>
  <si>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</si>
  <si>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</si>
  <si>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</si>
  <si>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</si>
  <si>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</si>
  <si>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</si>
  <si>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</si>
  <si>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</si>
  <si>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</si>
  <si>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</si>
  <si>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</si>
  <si>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</si>
  <si>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</si>
  <si>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</si>
  <si>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</si>
  <si>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</si>
  <si>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</si>
  <si>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</si>
  <si>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</si>
  <si>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</si>
  <si>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</si>
  <si>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</si>
  <si>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</si>
  <si>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</si>
  <si>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</si>
  <si>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</si>
  <si>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</si>
  <si>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</si>
  <si>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</si>
  <si>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</si>
  <si>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</si>
  <si>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</si>
  <si>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</si>
  <si>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</si>
  <si>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</si>
  <si>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</si>
  <si>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</si>
  <si>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</si>
  <si>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</si>
  <si>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</si>
  <si>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</si>
  <si>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</si>
  <si>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</si>
  <si>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</si>
  <si>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</si>
  <si>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</si>
  <si>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</si>
  <si>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</si>
  <si>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</si>
  <si>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</si>
  <si>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</si>
  <si>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</si>
  <si>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</si>
  <si>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</si>
  <si>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</si>
  <si>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</si>
  <si>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</si>
  <si>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</si>
  <si>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</si>
  <si>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</si>
  <si>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</si>
  <si>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</si>
  <si>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</si>
  <si>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</si>
  <si>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</si>
  <si>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</si>
  <si>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</si>
  <si>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</si>
  <si>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</si>
  <si>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</si>
  <si>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</si>
  <si>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</si>
  <si>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</si>
  <si>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</si>
  <si>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</si>
  <si>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</si>
  <si>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</si>
  <si>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</si>
  <si>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</si>
  <si>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</si>
  <si>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</si>
  <si>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</si>
  <si>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</si>
  <si>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</si>
  <si>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</si>
  <si>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</si>
  <si>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</si>
  <si>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</si>
  <si>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</si>
  <si>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</si>
  <si>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</si>
  <si>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</si>
  <si>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</si>
  <si>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</si>
  <si>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</si>
  <si>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</si>
  <si>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</si>
  <si>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</si>
  <si>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</si>
  <si>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</si>
  <si>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</si>
  <si>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</si>
  <si>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</si>
  <si>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</si>
  <si>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</si>
  <si>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</si>
  <si>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</si>
  <si>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</si>
  <si>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</si>
  <si>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</si>
  <si>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</si>
  <si>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</si>
  <si>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</si>
  <si>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</si>
  <si>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</si>
  <si>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</si>
  <si>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</si>
  <si>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</si>
  <si>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</si>
  <si>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</si>
  <si>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</si>
  <si>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</si>
  <si>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</si>
  <si>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</si>
  <si>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</si>
  <si>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</si>
  <si>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</si>
  <si>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</si>
  <si>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</si>
  <si>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</si>
  <si>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</si>
  <si>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</si>
  <si>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</si>
  <si>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</si>
  <si>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</si>
  <si>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</si>
  <si>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</si>
  <si>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</si>
  <si>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</si>
  <si>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</si>
  <si>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</si>
  <si>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</si>
  <si>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</si>
  <si>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</si>
  <si>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</si>
  <si>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</si>
  <si>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</si>
  <si>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</si>
  <si>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</si>
  <si>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</si>
  <si>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</si>
  <si>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</si>
  <si>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</si>
  <si>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</si>
  <si>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</si>
  <si>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</si>
  <si>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</si>
  <si>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</si>
  <si>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</si>
  <si>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</si>
  <si>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</si>
  <si>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</si>
  <si>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</si>
  <si>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</si>
  <si>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</si>
  <si>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</si>
  <si>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</si>
  <si>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</si>
  <si>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</si>
  <si>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</si>
  <si>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</si>
  <si>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</si>
  <si>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</si>
  <si>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</si>
  <si>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</si>
  <si>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</si>
  <si>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</si>
  <si>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</si>
  <si>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</si>
  <si>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</si>
  <si>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</si>
  <si>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</si>
  <si>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</si>
  <si>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</si>
  <si>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</si>
  <si>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</si>
  <si>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</si>
  <si>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</si>
  <si>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</si>
  <si>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</si>
  <si>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</si>
  <si>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</si>
  <si>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</si>
  <si>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</si>
  <si>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</si>
  <si>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</si>
  <si>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</si>
  <si>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</si>
  <si>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</si>
  <si>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</si>
  <si>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</si>
  <si>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</si>
  <si>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</si>
  <si>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</si>
  <si>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</si>
  <si>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</si>
  <si>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</si>
  <si>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</si>
  <si>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</si>
  <si>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</si>
  <si>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</si>
  <si>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</si>
  <si>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</si>
  <si>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</si>
  <si>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</si>
  <si>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</si>
  <si>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</si>
  <si>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</si>
  <si>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</si>
  <si>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</si>
  <si>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</si>
  <si>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</si>
  <si>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</si>
  <si>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</si>
  <si>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</si>
  <si>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</si>
  <si>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</si>
  <si>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</si>
  <si>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</si>
  <si>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</si>
  <si>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</si>
  <si>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</si>
  <si>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</si>
  <si>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</si>
  <si>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</si>
  <si>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</si>
  <si>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</si>
  <si>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</si>
  <si>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</si>
  <si>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</si>
  <si>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</si>
  <si>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</si>
  <si>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</si>
  <si>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</si>
  <si>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</si>
  <si>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</si>
  <si>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</si>
  <si>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</si>
  <si>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</si>
  <si>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</si>
  <si>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</si>
  <si>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</si>
  <si>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</si>
  <si>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</si>
  <si>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</si>
  <si>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</si>
  <si>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</si>
  <si>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</si>
  <si>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</si>
  <si>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</si>
  <si>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</si>
  <si>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</si>
  <si>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</si>
  <si>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</si>
  <si>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</si>
  <si>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</si>
  <si>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</si>
  <si>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</si>
  <si>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</si>
  <si>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</si>
  <si>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</si>
  <si>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</si>
  <si>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</si>
  <si>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</si>
  <si>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</si>
  <si>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</si>
  <si>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</si>
  <si>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</si>
  <si>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</si>
  <si>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</si>
  <si>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</si>
  <si>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</si>
  <si>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</si>
  <si>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</si>
  <si>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</si>
  <si>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</si>
  <si>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</si>
  <si>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</si>
  <si>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</si>
  <si>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</si>
  <si>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</si>
  <si>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</si>
  <si>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</si>
  <si>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</si>
  <si>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</si>
  <si>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</si>
  <si>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</si>
  <si>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</si>
  <si>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</si>
  <si>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</si>
  <si>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</si>
  <si>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</si>
  <si>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</si>
  <si>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</si>
  <si>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</si>
  <si>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</si>
  <si>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</si>
  <si>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</si>
  <si>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</si>
  <si>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</si>
  <si>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</si>
  <si>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</si>
  <si>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</si>
  <si>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</si>
  <si>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</si>
  <si>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</si>
  <si>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</si>
  <si>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</si>
  <si>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</si>
  <si>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</si>
  <si>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</si>
  <si>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</si>
  <si>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</si>
  <si>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</si>
  <si>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</si>
  <si>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</si>
  <si>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</si>
  <si>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</si>
  <si>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</si>
  <si>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</si>
  <si>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</si>
  <si>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</si>
  <si>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</si>
  <si>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</si>
  <si>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</si>
  <si>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</si>
  <si>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</si>
  <si>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</si>
  <si>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</si>
  <si>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</si>
  <si>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</si>
  <si>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</si>
  <si>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</si>
  <si>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</si>
  <si>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</si>
  <si>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</si>
  <si>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</si>
  <si>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</si>
  <si>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</si>
  <si>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</si>
  <si>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</si>
  <si>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</si>
  <si>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</si>
  <si>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</si>
  <si>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</si>
  <si>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</si>
  <si>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</si>
  <si>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</si>
  <si>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</si>
  <si>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</si>
  <si>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</si>
  <si>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</si>
  <si>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</si>
  <si>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</si>
  <si>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</si>
  <si>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</si>
  <si>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</si>
  <si>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</si>
  <si>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</si>
  <si>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</si>
  <si>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</si>
  <si>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</si>
  <si>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</si>
  <si>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</si>
  <si>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</si>
  <si>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</si>
  <si>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</si>
  <si>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</si>
  <si>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</si>
  <si>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</si>
  <si>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</si>
  <si>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</si>
  <si>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</si>
  <si>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</si>
  <si>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</si>
  <si>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</si>
  <si>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</si>
  <si>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</si>
  <si>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</si>
  <si>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</si>
  <si>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</si>
  <si>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</si>
  <si>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</si>
  <si>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</si>
  <si>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</si>
  <si>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</si>
  <si>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</si>
  <si>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</si>
  <si>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</si>
  <si>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</si>
  <si>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</si>
  <si>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</si>
  <si>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</si>
  <si>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</si>
  <si>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</si>
  <si>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</si>
  <si>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</si>
  <si>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</si>
  <si>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</si>
  <si>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</si>
  <si>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</si>
  <si>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</si>
  <si>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</si>
  <si>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</si>
  <si>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</si>
  <si>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</si>
  <si>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</si>
  <si>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</si>
  <si>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</si>
  <si>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</si>
  <si>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</si>
  <si>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</si>
  <si>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</si>
  <si>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</si>
  <si>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</si>
  <si>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</si>
  <si>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</si>
  <si>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</si>
  <si>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</si>
  <si>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</si>
  <si>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</si>
  <si>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</si>
  <si>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</si>
  <si>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</si>
  <si>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</si>
  <si>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</si>
  <si>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</si>
  <si>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</si>
  <si>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</si>
  <si>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</si>
  <si>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</si>
  <si>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</si>
  <si>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</si>
  <si>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</si>
  <si>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</si>
  <si>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</si>
  <si>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</si>
  <si>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</si>
  <si>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</si>
  <si>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</si>
  <si>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</si>
  <si>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</si>
  <si>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</si>
  <si>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</si>
  <si>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</si>
  <si>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</si>
  <si>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</si>
  <si>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</si>
  <si>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</si>
  <si>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</si>
  <si>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</si>
  <si>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</si>
  <si>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</si>
  <si>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</si>
  <si>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</si>
  <si>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</si>
  <si>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</si>
  <si>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</si>
  <si>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</si>
  <si>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</si>
  <si>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</si>
  <si>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</si>
  <si>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</si>
  <si>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</si>
  <si>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</si>
  <si>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</si>
  <si>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</si>
  <si>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</si>
  <si>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</si>
  <si>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</si>
  <si>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</si>
  <si>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</si>
  <si>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</si>
  <si>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</si>
  <si>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</si>
  <si>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</si>
  <si>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</si>
  <si>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</si>
  <si>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</si>
  <si>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</si>
  <si>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</si>
  <si>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</si>
  <si>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</si>
  <si>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</si>
  <si>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</si>
  <si>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</si>
  <si>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</si>
  <si>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</si>
  <si>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</si>
  <si>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</si>
  <si>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</si>
  <si>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</si>
  <si>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</si>
  <si>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</si>
  <si>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</si>
  <si>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</si>
  <si>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</si>
  <si>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</si>
  <si>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</si>
  <si>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</si>
  <si>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</si>
  <si>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</si>
  <si>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</si>
  <si>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</si>
  <si>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</si>
  <si>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</si>
  <si>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</si>
  <si>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</si>
  <si>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</si>
  <si>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</si>
  <si>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</si>
  <si>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</si>
  <si>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</si>
  <si>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</si>
  <si>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</si>
  <si>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</si>
  <si>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</si>
  <si>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</si>
  <si>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</si>
  <si>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</si>
  <si>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</si>
  <si>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</si>
  <si>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</si>
  <si>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</si>
  <si>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</si>
  <si>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</si>
  <si>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</si>
  <si>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</si>
  <si>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</si>
  <si>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</si>
  <si>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</si>
  <si>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</si>
  <si>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</si>
  <si>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</si>
  <si>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</si>
  <si>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</si>
  <si>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</si>
  <si>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</si>
  <si>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</si>
  <si>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</si>
  <si>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</si>
  <si>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</si>
  <si>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</si>
  <si>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</si>
  <si>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</si>
  <si>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</si>
  <si>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</si>
  <si>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</si>
  <si>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</si>
  <si>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</si>
  <si>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</si>
  <si>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</si>
  <si>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</si>
  <si>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</si>
  <si>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</si>
  <si>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</si>
  <si>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</si>
  <si>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</si>
  <si>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</si>
  <si>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</si>
  <si>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</si>
  <si>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</si>
  <si>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</si>
  <si>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</si>
  <si>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</si>
  <si>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</si>
  <si>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</si>
  <si>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</si>
  <si>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</si>
  <si>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</si>
  <si>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</si>
  <si>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</si>
  <si>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</si>
  <si>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</si>
  <si>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</si>
  <si>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</si>
  <si>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</si>
  <si>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</si>
  <si>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</si>
  <si>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</si>
  <si>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</si>
  <si>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</si>
  <si>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</si>
  <si>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</si>
  <si>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</si>
  <si>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</si>
  <si>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</si>
  <si>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</si>
  <si>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</si>
  <si>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</si>
  <si>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</si>
  <si>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</si>
  <si>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</si>
  <si>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</si>
  <si>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</si>
  <si>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</si>
  <si>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</si>
  <si>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</si>
  <si>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</si>
  <si>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</si>
  <si>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</si>
  <si>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</si>
  <si>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</si>
  <si>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</si>
  <si>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</si>
  <si>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</si>
  <si>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</si>
  <si>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</si>
  <si>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</si>
  <si>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</si>
  <si>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</si>
  <si>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</si>
  <si>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</si>
  <si>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</si>
  <si>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</si>
  <si>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</si>
  <si>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</si>
  <si>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</si>
  <si>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</si>
  <si>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</si>
  <si>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</si>
  <si>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</si>
  <si>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</si>
  <si>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</si>
  <si>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</si>
  <si>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</si>
  <si>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</si>
  <si>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</si>
  <si>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</si>
  <si>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</si>
  <si>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</si>
  <si>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</si>
  <si>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</si>
  <si>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</si>
  <si>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</si>
  <si>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</si>
  <si>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</si>
  <si>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</si>
  <si>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</si>
  <si>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</si>
  <si>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</si>
  <si>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</si>
  <si>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</si>
  <si>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</si>
  <si>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</si>
  <si>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</si>
  <si>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</si>
  <si>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</si>
  <si>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</si>
  <si>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</si>
  <si>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</si>
  <si>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</si>
  <si>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</si>
  <si>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</si>
  <si>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</si>
  <si>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</si>
  <si>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</si>
  <si>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</si>
  <si>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</si>
  <si>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</si>
  <si>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</si>
  <si>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</si>
  <si>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</si>
  <si>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</si>
  <si>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</si>
  <si>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</si>
  <si>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</si>
  <si>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</si>
  <si>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</si>
  <si>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</si>
  <si>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</si>
  <si>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</si>
  <si>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</si>
  <si>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</si>
  <si>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</si>
  <si>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</si>
  <si>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</si>
  <si>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</si>
  <si>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</si>
  <si>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</si>
  <si>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</si>
  <si>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</si>
  <si>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</si>
  <si>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</si>
  <si>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</si>
  <si>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</si>
  <si>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</si>
  <si>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</si>
  <si>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</si>
  <si>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</si>
  <si>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</si>
  <si>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</si>
  <si>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</si>
  <si>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</si>
  <si>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</si>
  <si>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</si>
  <si>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</si>
  <si>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</si>
  <si>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</si>
  <si>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</si>
  <si>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</si>
  <si>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</si>
  <si>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</si>
  <si>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</si>
  <si>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</si>
  <si>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</si>
  <si>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</si>
  <si>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</si>
  <si>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</si>
  <si>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</si>
  <si>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</si>
  <si>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</si>
  <si>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</si>
  <si>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</si>
  <si>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</si>
  <si>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</si>
  <si>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</si>
  <si>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</si>
  <si>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</si>
  <si>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</si>
  <si>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</si>
  <si>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</si>
  <si>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</si>
  <si>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</si>
  <si>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</si>
  <si>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</si>
  <si>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</si>
  <si>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</si>
  <si>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</si>
  <si>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</si>
  <si>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</si>
  <si>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</si>
  <si>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</si>
  <si>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</si>
  <si>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</si>
  <si>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</si>
  <si>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</si>
  <si>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</si>
  <si>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</si>
  <si>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</si>
  <si>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</si>
  <si>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</si>
  <si>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</si>
  <si>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</si>
  <si>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</si>
  <si>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</si>
  <si>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</si>
  <si>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</si>
  <si>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</si>
  <si>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</si>
  <si>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</si>
  <si>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</si>
  <si>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</si>
  <si>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</si>
  <si>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</si>
  <si>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</si>
  <si>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</si>
  <si>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</si>
  <si>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</si>
  <si>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</si>
  <si>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</si>
  <si>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</si>
  <si>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</si>
  <si>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</si>
  <si>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</si>
  <si>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</si>
  <si>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</si>
  <si>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</si>
  <si>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</si>
  <si>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</si>
  <si>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</si>
  <si>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</si>
  <si>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</si>
  <si>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</si>
  <si>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</si>
  <si>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</si>
  <si>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</si>
  <si>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</si>
  <si>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</si>
  <si>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</si>
  <si>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</si>
  <si>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</si>
  <si>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</si>
  <si>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</si>
  <si>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</si>
  <si>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</si>
  <si>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</si>
  <si>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</si>
  <si>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</si>
  <si>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</si>
  <si>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</si>
  <si>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</si>
  <si>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</si>
  <si>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</si>
  <si>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</si>
  <si>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</si>
  <si>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</si>
  <si>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</si>
  <si>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</si>
  <si>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</si>
  <si>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</si>
  <si>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</si>
  <si>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</si>
  <si>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</si>
  <si>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</si>
  <si>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</si>
  <si>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</si>
  <si>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</si>
  <si>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</si>
  <si>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</si>
  <si>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</si>
  <si>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</si>
  <si>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</si>
  <si>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</si>
  <si>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</si>
  <si>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</si>
  <si>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</si>
  <si>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</si>
  <si>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</si>
  <si>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</si>
  <si>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</si>
  <si>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</si>
  <si>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</si>
  <si>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</si>
  <si>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</si>
  <si>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</si>
  <si>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</si>
  <si>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</si>
  <si>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</si>
  <si>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</si>
  <si>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</si>
  <si>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</si>
  <si>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</si>
  <si>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</si>
  <si>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</si>
  <si>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</si>
  <si>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</si>
  <si>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</si>
  <si>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</si>
  <si>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</si>
  <si>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</si>
  <si>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</si>
  <si>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</si>
  <si>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</si>
  <si>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</si>
  <si>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</si>
  <si>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</si>
  <si>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</si>
  <si>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</si>
  <si>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</si>
  <si>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</si>
  <si>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</si>
  <si>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</si>
  <si>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</si>
  <si>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</si>
  <si>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</si>
  <si>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</si>
  <si>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</si>
  <si>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</si>
  <si>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</si>
  <si>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</si>
  <si>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</si>
  <si>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</si>
  <si>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</si>
  <si>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</si>
  <si>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</si>
  <si>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</si>
  <si>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</si>
  <si>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</si>
  <si>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</si>
  <si>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</si>
  <si>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</si>
  <si>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</si>
  <si>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</si>
  <si>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</si>
  <si>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</si>
  <si>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</si>
  <si>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</si>
  <si>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</si>
  <si>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</si>
  <si>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</si>
  <si>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</si>
  <si>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</si>
  <si>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</si>
  <si>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</si>
  <si>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</si>
  <si>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</si>
  <si>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</si>
  <si>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</si>
  <si>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</si>
  <si>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</si>
  <si>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</si>
  <si>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</si>
  <si>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</si>
  <si>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</si>
  <si>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</si>
  <si>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</si>
  <si>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</si>
  <si>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</si>
  <si>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</si>
  <si>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</si>
  <si>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</si>
  <si>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</si>
  <si>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</si>
  <si>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</si>
  <si>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</si>
  <si>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</si>
  <si>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</si>
  <si>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</si>
  <si>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</si>
  <si>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</si>
  <si>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</si>
  <si>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</si>
  <si>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</si>
  <si>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</si>
  <si>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</si>
  <si>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</si>
  <si>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</si>
  <si>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</si>
  <si>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</si>
  <si>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</si>
  <si>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</si>
  <si>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</si>
  <si>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</si>
  <si>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</si>
  <si>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</si>
  <si>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</si>
  <si>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</si>
  <si>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</si>
  <si>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</si>
  <si>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</si>
  <si>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</si>
  <si>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</si>
  <si>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</si>
  <si>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</si>
  <si>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</si>
  <si>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</si>
  <si>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</si>
  <si>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</si>
  <si>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</si>
  <si>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</si>
  <si>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</si>
  <si>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</si>
  <si>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</si>
  <si>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</si>
  <si>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</si>
  <si>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</si>
  <si>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</si>
  <si>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</si>
  <si>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</si>
  <si>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</si>
  <si>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</si>
  <si>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</si>
  <si>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</si>
  <si>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</si>
  <si>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</si>
  <si>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</si>
  <si>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</si>
  <si>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</si>
  <si>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</si>
  <si>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</si>
  <si>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</si>
  <si>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</si>
  <si>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</si>
  <si>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</si>
  <si>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</si>
  <si>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</si>
  <si>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</si>
  <si>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</si>
  <si>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</si>
  <si>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</si>
  <si>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</si>
  <si>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</si>
  <si>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</si>
  <si>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</si>
  <si>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</si>
  <si>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</si>
  <si>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</si>
  <si>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</si>
  <si>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</si>
  <si>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</si>
  <si>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</si>
  <si>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</si>
  <si>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</si>
  <si>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</si>
  <si>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</si>
  <si>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</si>
  <si>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</si>
  <si>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</si>
  <si>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</si>
  <si>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</si>
  <si>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</si>
  <si>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</si>
  <si>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</si>
  <si>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</si>
  <si>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</si>
  <si>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</si>
  <si>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</si>
  <si>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</si>
  <si>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</si>
  <si>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</si>
  <si>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</si>
  <si>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</si>
  <si>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</si>
  <si>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</si>
  <si>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</si>
  <si>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</si>
  <si>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</si>
  <si>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</si>
  <si>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</si>
  <si>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</si>
  <si>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</si>
  <si>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</si>
  <si>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</si>
  <si>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</si>
  <si>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</si>
  <si>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</si>
  <si>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</si>
  <si>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</si>
  <si>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</si>
  <si>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</si>
  <si>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</si>
  <si>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</si>
  <si>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</si>
  <si>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</si>
  <si>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</si>
  <si>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</si>
  <si>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</si>
  <si>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</si>
  <si>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</si>
  <si>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</si>
  <si>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</si>
  <si>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</si>
  <si>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</si>
  <si>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</si>
  <si>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</si>
  <si>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</si>
  <si>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</si>
  <si>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</si>
  <si>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</si>
  <si>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</si>
  <si>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</si>
  <si>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</si>
  <si>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</si>
  <si>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</si>
  <si>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</si>
  <si>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</si>
  <si>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</si>
  <si>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</si>
  <si>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</si>
  <si>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</si>
  <si>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</si>
  <si>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</si>
  <si>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</si>
  <si>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</si>
  <si>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</si>
  <si>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</si>
  <si>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</si>
  <si>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</si>
  <si>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</si>
  <si>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</si>
  <si>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</si>
  <si>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</si>
  <si>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</si>
  <si>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</si>
  <si>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</si>
  <si>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</si>
  <si>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</si>
  <si>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</si>
  <si>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</si>
  <si>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</si>
  <si>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</si>
  <si>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</si>
  <si>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</si>
  <si>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</si>
  <si>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</si>
  <si>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</si>
  <si>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</si>
  <si>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</si>
  <si>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</si>
  <si>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</si>
  <si>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</si>
  <si>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</si>
  <si>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</si>
  <si>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</si>
  <si>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</si>
  <si>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</si>
  <si>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</si>
  <si>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</si>
  <si>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</si>
  <si>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</si>
  <si>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</si>
  <si>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</si>
  <si>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</si>
  <si>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</si>
  <si>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</si>
  <si>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</si>
  <si>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</si>
  <si>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</si>
  <si>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</si>
  <si>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</si>
  <si>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</si>
  <si>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</si>
  <si>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</si>
  <si>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</si>
  <si>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</si>
  <si>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</si>
  <si>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</si>
  <si>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</si>
  <si>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</si>
  <si>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</si>
  <si>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</si>
  <si>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</si>
  <si>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</si>
  <si>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</si>
  <si>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</si>
  <si>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</si>
  <si>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</si>
  <si>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</si>
  <si>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</si>
  <si>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</si>
  <si>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</si>
  <si>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</si>
  <si>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</si>
  <si>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</si>
  <si>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</si>
  <si>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</si>
  <si>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</si>
  <si>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</si>
  <si>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</si>
  <si>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</si>
  <si>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</si>
  <si>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</si>
  <si>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</si>
  <si>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</si>
  <si>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</si>
  <si>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</si>
  <si>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</si>
  <si>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</si>
  <si>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</si>
  <si>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</si>
  <si>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</si>
  <si>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</si>
  <si>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</si>
  <si>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</si>
  <si>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</si>
  <si>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</si>
  <si>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</si>
  <si>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</si>
  <si>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</si>
  <si>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</si>
  <si>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</si>
  <si>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</si>
  <si>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</si>
  <si>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</si>
  <si>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</si>
  <si>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</si>
  <si>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</si>
  <si>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</si>
  <si>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</si>
  <si>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</si>
  <si>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</si>
  <si>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</si>
  <si>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</si>
  <si>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</si>
  <si>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</si>
  <si>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</si>
  <si>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</si>
  <si>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</si>
  <si>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</si>
  <si>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</si>
  <si>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</si>
  <si>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</si>
  <si>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</si>
  <si>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</si>
  <si>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</si>
  <si>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</si>
  <si>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</si>
  <si>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</si>
  <si>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</si>
  <si>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</si>
  <si>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</si>
  <si>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</si>
  <si>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</si>
  <si>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</si>
  <si>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</si>
  <si>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</si>
  <si>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</si>
  <si>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</si>
  <si>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</si>
  <si>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</si>
  <si>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</si>
  <si>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</si>
  <si>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</si>
  <si>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</si>
  <si>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</si>
  <si>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</si>
  <si>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</si>
  <si>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</si>
  <si>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</si>
  <si>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</si>
  <si>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</si>
  <si>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</si>
  <si>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</si>
  <si>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</si>
  <si>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</si>
  <si>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</si>
  <si>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</si>
  <si>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</si>
  <si>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</si>
  <si>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</si>
  <si>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</si>
  <si>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</si>
  <si>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</si>
  <si>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</si>
  <si>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</si>
  <si>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</si>
  <si>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</si>
  <si>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</si>
  <si>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</si>
  <si>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</si>
  <si>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</si>
  <si>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</si>
  <si>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</si>
  <si>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</si>
  <si>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</si>
  <si>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</si>
  <si>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</si>
  <si>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</si>
  <si>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</si>
  <si>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</si>
  <si>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</si>
  <si>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</si>
  <si>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</si>
  <si>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</si>
  <si>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</si>
  <si>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</si>
  <si>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</si>
  <si>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</si>
  <si>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</si>
  <si>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</si>
  <si>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</si>
  <si>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</si>
  <si>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</si>
  <si>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</si>
  <si>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</si>
  <si>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</si>
  <si>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</si>
  <si>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</si>
  <si>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</si>
  <si>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</si>
  <si>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</si>
  <si>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</si>
  <si>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</si>
  <si>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</si>
  <si>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</si>
  <si>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</si>
  <si>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</si>
  <si>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</si>
  <si>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</si>
  <si>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</si>
  <si>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</si>
  <si>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</si>
  <si>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</si>
  <si>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</si>
  <si>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</si>
  <si>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</si>
  <si>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</si>
  <si>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</si>
  <si>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</si>
  <si>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</si>
  <si>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</si>
  <si>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</si>
  <si>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</si>
  <si>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</si>
  <si>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</si>
  <si>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</si>
  <si>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</si>
  <si>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</si>
  <si>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</si>
  <si>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</si>
  <si>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</si>
  <si>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</si>
  <si>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</si>
  <si>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</si>
  <si>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</si>
  <si>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</si>
  <si>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</si>
  <si>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</si>
  <si>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</si>
  <si>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</si>
  <si>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</si>
  <si>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</si>
  <si>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</si>
  <si>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</si>
  <si>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</si>
  <si>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</si>
  <si>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</si>
  <si>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</si>
  <si>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</si>
  <si>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</si>
  <si>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</si>
  <si>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</si>
  <si>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</si>
  <si>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</si>
  <si>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</si>
  <si>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</si>
  <si>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</si>
  <si>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</si>
  <si>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</si>
  <si>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</si>
  <si>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</si>
  <si>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</si>
  <si>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</si>
  <si>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</si>
  <si>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</si>
  <si>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</si>
  <si>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</si>
  <si>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</si>
  <si>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</si>
  <si>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</si>
  <si>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</si>
  <si>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</si>
  <si>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</si>
  <si>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</si>
  <si>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</si>
  <si>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</si>
  <si>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</si>
  <si>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</si>
  <si>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</si>
  <si>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</si>
  <si>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</si>
  <si>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</si>
  <si>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</si>
  <si>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</si>
  <si>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</si>
  <si>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</si>
  <si>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</si>
  <si>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</si>
  <si>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</si>
  <si>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</si>
  <si>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</si>
  <si>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</si>
  <si>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</si>
  <si>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</si>
  <si>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</si>
  <si>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</si>
  <si>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</si>
  <si>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</si>
  <si>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</si>
  <si>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</si>
  <si>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</si>
  <si>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</si>
  <si>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</si>
  <si>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</si>
  <si>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</si>
  <si>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</si>
  <si>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</si>
  <si>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</si>
  <si>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</si>
  <si>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</si>
  <si>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</si>
  <si>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</si>
  <si>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</si>
  <si>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</si>
  <si>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</si>
  <si>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</si>
  <si>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</si>
  <si>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</si>
  <si>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</si>
  <si>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</si>
  <si>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</si>
  <si>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</si>
  <si>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</si>
  <si>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</si>
  <si>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</si>
  <si>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</si>
  <si>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</si>
  <si>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</si>
  <si>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</si>
  <si>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</si>
  <si>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</si>
  <si>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</si>
  <si>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</si>
  <si>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</si>
  <si>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</si>
  <si>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</si>
  <si>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</si>
  <si>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</si>
  <si>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</si>
  <si>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</si>
  <si>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</si>
  <si>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</si>
  <si>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</si>
  <si>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</si>
  <si>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</si>
  <si>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</si>
  <si>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</si>
  <si>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</si>
  <si>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</si>
  <si>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</si>
  <si>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</si>
  <si>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</si>
  <si>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</si>
  <si>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</si>
  <si>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</si>
  <si>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</si>
  <si>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</si>
  <si>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</si>
  <si>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</si>
  <si>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</si>
  <si>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</si>
  <si>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</si>
  <si>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</si>
  <si>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</si>
  <si>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</si>
  <si>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</si>
  <si>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</si>
  <si>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</si>
  <si>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</si>
  <si>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</si>
  <si>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</si>
  <si>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</si>
  <si>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</si>
  <si>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</si>
  <si>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</si>
  <si>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</si>
  <si>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</si>
  <si>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</si>
  <si>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</si>
  <si>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</si>
  <si>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</si>
  <si>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</si>
  <si>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</si>
  <si>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</si>
  <si>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</si>
  <si>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</si>
  <si>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</si>
  <si>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</si>
  <si>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</si>
  <si>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</si>
  <si>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</si>
  <si>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</si>
  <si>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</si>
  <si>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</si>
  <si>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</si>
  <si>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</si>
  <si>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</si>
  <si>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</si>
  <si>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</si>
  <si>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</si>
  <si>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</si>
  <si>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</si>
  <si>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</si>
  <si>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</si>
  <si>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</si>
  <si>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</si>
  <si>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</si>
  <si>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</si>
  <si>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</si>
  <si>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</si>
  <si>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</si>
  <si>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</si>
  <si>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</si>
  <si>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</si>
  <si>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</si>
  <si>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</si>
  <si>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</si>
  <si>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</si>
  <si>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</si>
  <si>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</si>
  <si>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</si>
  <si>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</si>
  <si>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</si>
  <si>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</si>
  <si>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</si>
  <si>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</si>
  <si>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</si>
  <si>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</si>
  <si>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</si>
  <si>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</si>
  <si>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</si>
  <si>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</si>
  <si>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</si>
  <si>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</si>
  <si>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</si>
  <si>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</si>
  <si>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</si>
  <si>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</si>
  <si>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</si>
  <si>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</si>
  <si>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</si>
  <si>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</si>
  <si>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</si>
  <si>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</si>
  <si>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</si>
  <si>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</si>
  <si>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</si>
  <si>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</si>
  <si>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</si>
  <si>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</si>
  <si>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</si>
  <si>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</si>
  <si>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</si>
  <si>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</si>
  <si>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</si>
  <si>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</si>
  <si>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</si>
  <si>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</si>
  <si>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</si>
  <si>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</si>
  <si>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</si>
  <si>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</si>
  <si>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</si>
  <si>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</si>
  <si>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</si>
  <si>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</si>
  <si>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</si>
  <si>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</si>
  <si>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</si>
  <si>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</si>
  <si>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</si>
  <si>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</si>
  <si>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</si>
  <si>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</si>
  <si>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</si>
  <si>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</si>
  <si>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</si>
  <si>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</si>
  <si>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</si>
  <si>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</si>
  <si>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</si>
  <si>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</si>
  <si>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</si>
  <si>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</si>
  <si>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</si>
  <si>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</si>
  <si>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</si>
  <si>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</si>
  <si>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</si>
  <si>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</si>
  <si>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</si>
  <si>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</si>
  <si>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</si>
  <si>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</si>
  <si>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</si>
  <si>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</si>
  <si>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</si>
  <si>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</si>
  <si>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</si>
  <si>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</si>
  <si>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</si>
  <si>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</si>
  <si>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</si>
  <si>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</si>
  <si>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</si>
  <si>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</si>
  <si>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</si>
  <si>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</si>
  <si>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</si>
  <si>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</si>
  <si>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</si>
  <si>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</si>
  <si>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</si>
  <si>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</si>
  <si>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</si>
  <si>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</si>
  <si>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</si>
  <si>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</si>
  <si>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</si>
  <si>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</si>
  <si>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</si>
  <si>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</si>
  <si>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</si>
  <si>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</si>
  <si>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</si>
  <si>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</si>
  <si>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</si>
  <si>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</si>
  <si>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</si>
  <si>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</si>
  <si>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</si>
  <si>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</si>
  <si>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</si>
  <si>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</si>
  <si>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</si>
  <si>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</si>
  <si>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</si>
  <si>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</si>
  <si>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</si>
  <si>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</si>
  <si>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</si>
  <si>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</si>
  <si>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</si>
  <si>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</si>
  <si>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</si>
  <si>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</si>
  <si>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</si>
  <si>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</si>
  <si>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</si>
  <si>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</si>
  <si>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</si>
  <si>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</si>
  <si>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</si>
  <si>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</si>
  <si>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</si>
  <si>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</si>
  <si>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</si>
  <si>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</si>
  <si>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</si>
  <si>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</si>
  <si>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</si>
  <si>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</si>
  <si>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</si>
  <si>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</si>
  <si>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</si>
  <si>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</si>
  <si>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</si>
  <si>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</si>
  <si>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</si>
  <si>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</si>
  <si>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</si>
  <si>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</si>
  <si>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</si>
  <si>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</si>
  <si>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</si>
  <si>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</si>
  <si>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</si>
  <si>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</si>
  <si>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</si>
  <si>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</si>
  <si>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</si>
  <si>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</si>
  <si>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</si>
  <si>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</si>
  <si>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</si>
  <si>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</si>
  <si>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</si>
  <si>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</si>
  <si>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</si>
  <si>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</si>
  <si>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</si>
  <si>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</si>
  <si>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</si>
  <si>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</si>
  <si>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</si>
  <si>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</si>
  <si>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</si>
  <si>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</si>
  <si>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</si>
  <si>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</si>
  <si>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</si>
  <si>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</si>
  <si>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</si>
  <si>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</si>
  <si>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</si>
  <si>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</si>
  <si>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</si>
  <si>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</si>
  <si>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</si>
  <si>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</si>
  <si>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</si>
  <si>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</si>
  <si>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</si>
  <si>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</si>
  <si>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</si>
  <si>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</si>
  <si>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</si>
  <si>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</si>
  <si>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</si>
  <si>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</si>
  <si>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</si>
  <si>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</si>
  <si>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</si>
  <si>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</si>
  <si>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</si>
  <si>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</si>
  <si>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</si>
  <si>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</si>
  <si>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</si>
  <si>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</si>
  <si>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</si>
  <si>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</si>
  <si>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</si>
  <si>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</si>
  <si>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</si>
  <si>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</si>
  <si>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</si>
  <si>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</si>
  <si>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</si>
  <si>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</si>
  <si>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</si>
  <si>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</si>
  <si>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</si>
  <si>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</si>
  <si>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</si>
  <si>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</si>
  <si>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</si>
  <si>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</si>
  <si>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</si>
  <si>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</si>
  <si>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</si>
  <si>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</si>
  <si>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</si>
  <si>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</si>
  <si>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</si>
  <si>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</si>
  <si>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</si>
  <si>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</si>
  <si>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</si>
  <si>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</si>
  <si>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</si>
  <si>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</si>
  <si>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</si>
  <si>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</si>
  <si>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</si>
  <si>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</si>
  <si>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</si>
  <si>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</si>
  <si>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</si>
  <si>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</si>
  <si>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</si>
  <si>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</si>
  <si>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</si>
  <si>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</si>
  <si>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</si>
  <si>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</si>
  <si>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</si>
  <si>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</si>
  <si>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</si>
  <si>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</si>
  <si>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</si>
  <si>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</si>
  <si>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</si>
  <si>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</si>
  <si>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</si>
  <si>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</si>
  <si>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</si>
  <si>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</si>
  <si>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</si>
  <si>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</si>
  <si>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</si>
  <si>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</si>
  <si>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</si>
  <si>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</si>
  <si>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</si>
  <si>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</si>
  <si>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</si>
  <si>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</si>
  <si>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</si>
  <si>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</si>
  <si>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</si>
  <si>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</si>
  <si>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</si>
  <si>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</si>
  <si>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</si>
  <si>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</si>
  <si>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</si>
  <si>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</si>
  <si>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</si>
  <si>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</si>
  <si>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</si>
  <si>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</si>
  <si>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</si>
  <si>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</si>
  <si>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</si>
  <si>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</si>
  <si>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</si>
  <si>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</si>
  <si>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</si>
  <si>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</si>
  <si>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</si>
  <si>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</si>
  <si>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</si>
  <si>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</si>
  <si>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</si>
  <si>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</si>
  <si>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</si>
  <si>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</si>
  <si>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</si>
  <si>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</si>
  <si>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</si>
  <si>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</si>
  <si>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</si>
  <si>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</si>
  <si>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</si>
  <si>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</si>
  <si>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</si>
  <si>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</si>
  <si>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</si>
  <si>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</si>
  <si>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</si>
  <si>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</si>
  <si>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</si>
  <si>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</si>
  <si>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</si>
  <si>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</si>
  <si>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</si>
  <si>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</si>
  <si>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</si>
  <si>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</si>
  <si>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</si>
  <si>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</si>
  <si>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</si>
  <si>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</si>
  <si>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</si>
  <si>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</si>
  <si>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</si>
  <si>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</si>
  <si>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</si>
  <si>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</si>
  <si>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</si>
  <si>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</si>
  <si>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</si>
  <si>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</si>
  <si>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</si>
  <si>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</si>
  <si>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</si>
  <si>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</si>
  <si>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</si>
  <si>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</si>
  <si>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</si>
  <si>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</si>
  <si>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</si>
  <si>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</si>
  <si>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</si>
  <si>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</si>
  <si>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</si>
  <si>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</si>
  <si>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</si>
  <si>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</si>
  <si>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</si>
  <si>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</si>
  <si>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</si>
  <si>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</si>
  <si>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</si>
  <si>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</si>
  <si>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</si>
  <si>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</si>
  <si>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</si>
  <si>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</si>
  <si>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</si>
  <si>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</si>
  <si>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</si>
  <si>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</si>
  <si>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</si>
  <si>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</si>
  <si>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</si>
  <si>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</si>
  <si>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</si>
  <si>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</si>
  <si>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</si>
  <si>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</si>
  <si>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</si>
  <si>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</si>
  <si>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</si>
  <si>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</si>
  <si>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</si>
  <si>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</si>
  <si>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</si>
  <si>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</si>
  <si>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</si>
  <si>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</si>
  <si>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</si>
  <si>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</si>
  <si>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</si>
  <si>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</si>
  <si>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</si>
  <si>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</si>
  <si>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</si>
  <si>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</si>
  <si>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</si>
  <si>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</si>
  <si>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</si>
  <si>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</si>
  <si>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</si>
  <si>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</si>
  <si>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</si>
  <si>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</si>
  <si>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</si>
  <si>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</si>
  <si>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</si>
  <si>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</si>
  <si>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</si>
  <si>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</si>
  <si>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</si>
  <si>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</si>
  <si>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</si>
  <si>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</si>
  <si>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</si>
  <si>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</si>
  <si>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</si>
  <si>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</si>
  <si>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</si>
  <si>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</si>
  <si>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</si>
  <si>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</si>
  <si>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</si>
  <si>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</si>
  <si>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</si>
  <si>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</si>
  <si>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</si>
  <si>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</si>
  <si>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</si>
  <si>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</si>
  <si>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</si>
  <si>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</si>
  <si>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</si>
  <si>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</si>
  <si>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</si>
  <si>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</si>
  <si>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</si>
  <si>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</si>
  <si>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</si>
  <si>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</si>
  <si>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</si>
  <si>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</si>
  <si>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</si>
  <si>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</si>
  <si>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</si>
  <si>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</si>
  <si>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</si>
  <si>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</si>
  <si>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</si>
  <si>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</si>
  <si>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</si>
  <si>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</si>
  <si>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</si>
  <si>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</si>
  <si>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</si>
  <si>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</si>
  <si>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</si>
  <si>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</si>
  <si>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</si>
  <si>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</si>
  <si>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</si>
  <si>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</si>
  <si>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</si>
  <si>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</si>
  <si>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</si>
  <si>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</si>
  <si>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</si>
  <si>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</si>
  <si>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</si>
  <si>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</si>
  <si>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</si>
  <si>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</si>
  <si>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</si>
  <si>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</si>
  <si>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</si>
  <si>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</si>
  <si>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</si>
  <si>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</si>
  <si>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</si>
  <si>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</si>
  <si>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</si>
  <si>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</si>
  <si>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</si>
  <si>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</si>
  <si>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</si>
  <si>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</si>
  <si>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</si>
  <si>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</si>
  <si>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</si>
  <si>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</si>
  <si>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</si>
  <si>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</si>
  <si>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</si>
  <si>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</si>
  <si>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</si>
  <si>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</si>
  <si>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</si>
  <si>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</si>
  <si>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</si>
  <si>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</si>
  <si>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</si>
  <si>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</si>
  <si>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</si>
  <si>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</si>
  <si>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</si>
  <si>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</si>
  <si>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</si>
  <si>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</si>
  <si>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</si>
  <si>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</si>
  <si>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</si>
  <si>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</si>
  <si>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</si>
  <si>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</si>
  <si>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</si>
  <si>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</si>
  <si>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</si>
  <si>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</si>
  <si>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</si>
  <si>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</si>
  <si>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</si>
  <si>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</si>
  <si>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</si>
  <si>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</si>
  <si>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</si>
  <si>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</si>
  <si>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</si>
  <si>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</si>
  <si>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</si>
  <si>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</si>
  <si>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</si>
  <si>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</si>
  <si>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</si>
  <si>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</si>
  <si>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</si>
  <si>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</si>
  <si>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</si>
  <si>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</si>
  <si>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</si>
  <si>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</si>
  <si>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</si>
  <si>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</si>
  <si>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</si>
  <si>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</si>
  <si>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</si>
  <si>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</si>
  <si>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</si>
  <si>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</si>
  <si>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</si>
  <si>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</si>
  <si>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</si>
  <si>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</si>
  <si>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</si>
  <si>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</si>
  <si>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</si>
  <si>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</si>
  <si>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</si>
  <si>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</si>
  <si>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</si>
  <si>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</si>
  <si>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</si>
  <si>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</si>
  <si>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</si>
  <si>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</si>
  <si>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</si>
  <si>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</si>
  <si>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</si>
  <si>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</si>
  <si>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</si>
  <si>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</si>
  <si>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</si>
  <si>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</si>
  <si>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</si>
  <si>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</si>
  <si>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</si>
  <si>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</si>
  <si>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</si>
  <si>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</si>
  <si>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</si>
  <si>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</si>
  <si>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</si>
  <si>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</si>
  <si>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</si>
  <si>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</si>
  <si>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</si>
  <si>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</si>
  <si>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</si>
  <si>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</si>
  <si>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</si>
  <si>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</si>
  <si>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</si>
  <si>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</si>
  <si>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</si>
  <si>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</si>
  <si>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</si>
  <si>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</si>
  <si>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</si>
  <si>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</si>
  <si>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</si>
  <si>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</si>
  <si>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</si>
  <si>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</si>
  <si>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</si>
  <si>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</si>
  <si>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</si>
  <si>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</si>
  <si>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</si>
  <si>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</si>
  <si>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</si>
  <si>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</si>
  <si>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</si>
  <si>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</si>
  <si>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</si>
  <si>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</si>
  <si>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</si>
  <si>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</si>
  <si>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</si>
  <si>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</si>
  <si>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</si>
  <si>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</si>
  <si>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</si>
  <si>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</si>
  <si>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</si>
  <si>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</si>
  <si>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</si>
  <si>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</si>
  <si>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</si>
  <si>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</si>
  <si>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</si>
  <si>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</si>
  <si>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</si>
  <si>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</si>
  <si>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</si>
  <si>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</si>
  <si>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</si>
  <si>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</si>
  <si>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</si>
  <si>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</si>
  <si>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</si>
  <si>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</si>
  <si>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</si>
  <si>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</si>
  <si>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</si>
  <si>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</si>
  <si>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</si>
  <si>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</si>
  <si>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</si>
  <si>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</si>
  <si>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</si>
  <si>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</si>
  <si>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</si>
  <si>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</si>
  <si>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</si>
  <si>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</si>
  <si>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</si>
  <si>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</si>
  <si>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</si>
  <si>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</si>
  <si>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</si>
  <si>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</si>
  <si>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</si>
  <si>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</si>
  <si>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</si>
  <si>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</si>
  <si>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</si>
  <si>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</si>
  <si>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</si>
  <si>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</si>
  <si>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</si>
  <si>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</si>
  <si>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</si>
  <si>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</si>
  <si>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</si>
  <si>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</si>
  <si>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</si>
  <si>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</si>
  <si>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</si>
  <si>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</si>
  <si>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</si>
  <si>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</si>
  <si>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</si>
  <si>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</si>
  <si>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</si>
  <si>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</si>
  <si>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</si>
  <si>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</si>
  <si>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</si>
  <si>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</si>
  <si>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</si>
  <si>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</si>
  <si>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</si>
  <si>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</si>
  <si>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</si>
  <si>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</si>
  <si>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</si>
  <si>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</si>
  <si>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</si>
  <si>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</si>
  <si>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</si>
  <si>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</si>
  <si>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</si>
  <si>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</si>
  <si>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</si>
  <si>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</si>
  <si>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</si>
  <si>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</si>
  <si>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</si>
  <si>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</si>
  <si>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</si>
  <si>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</si>
  <si>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</si>
  <si>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</si>
  <si>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</si>
  <si>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</si>
  <si>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</si>
  <si>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</si>
  <si>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</si>
  <si>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</si>
  <si>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</si>
  <si>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</si>
  <si>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</si>
  <si>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</si>
  <si>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</si>
  <si>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</si>
  <si>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</si>
  <si>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</si>
  <si>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</si>
  <si>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</si>
  <si>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</si>
  <si>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</si>
  <si>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</si>
  <si>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</si>
  <si>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</si>
  <si>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</si>
  <si>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</si>
  <si>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</si>
  <si>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</si>
  <si>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</si>
  <si>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</si>
  <si>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</si>
  <si>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</si>
  <si>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</si>
  <si>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</si>
  <si>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</si>
  <si>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</si>
  <si>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</si>
  <si>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</si>
  <si>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</si>
  <si>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</si>
  <si>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</si>
  <si>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</si>
  <si>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</si>
  <si>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</si>
  <si>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</si>
  <si>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</si>
  <si>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</si>
  <si>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</si>
  <si>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</si>
  <si>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</si>
  <si>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</si>
  <si>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</si>
  <si>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</si>
  <si>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</si>
  <si>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</si>
  <si>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</si>
  <si>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</si>
  <si>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</si>
  <si>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</si>
  <si>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</si>
  <si>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</si>
  <si>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</si>
  <si>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</si>
  <si>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</si>
  <si>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</si>
  <si>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</si>
  <si>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</si>
  <si>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</si>
  <si>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</si>
  <si>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</si>
  <si>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</si>
  <si>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</si>
  <si>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</si>
  <si>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</si>
  <si>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</si>
  <si>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</si>
  <si>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</si>
  <si>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</si>
  <si>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</si>
  <si>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</si>
  <si>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</si>
  <si>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</si>
  <si>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</si>
  <si>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</si>
  <si>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</si>
  <si>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</si>
  <si>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</si>
  <si>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</si>
  <si>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</si>
  <si>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</si>
  <si>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</si>
  <si>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</si>
  <si>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</si>
  <si>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</si>
  <si>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</si>
  <si>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</si>
  <si>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</si>
  <si>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</si>
  <si>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</si>
  <si>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</si>
  <si>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</si>
  <si>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</si>
  <si>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</si>
  <si>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</si>
  <si>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</si>
  <si>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</si>
  <si>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</si>
  <si>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</si>
  <si>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</si>
  <si>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</si>
  <si>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</si>
  <si>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</si>
  <si>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</si>
  <si>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</si>
  <si>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</si>
  <si>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</si>
  <si>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</si>
  <si>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</si>
  <si>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</si>
  <si>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</si>
  <si>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</si>
  <si>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</si>
  <si>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</si>
  <si>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</si>
  <si>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</si>
  <si>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</si>
  <si>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</si>
  <si>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</si>
  <si>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</si>
  <si>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</si>
  <si>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</si>
  <si>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</si>
  <si>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</si>
  <si>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</si>
  <si>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</si>
  <si>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</si>
  <si>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</si>
  <si>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</si>
  <si>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</si>
  <si>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</si>
  <si>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</si>
  <si>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</si>
  <si>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</si>
  <si>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</si>
  <si>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</si>
  <si>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</si>
  <si>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</si>
  <si>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</si>
  <si>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</si>
  <si>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</si>
  <si>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</si>
  <si>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</si>
  <si>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</si>
  <si>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</si>
  <si>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</si>
  <si>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</si>
  <si>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</si>
  <si>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</si>
  <si>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</si>
  <si>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</si>
  <si>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</si>
  <si>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</si>
  <si>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</si>
  <si>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</si>
  <si>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</si>
  <si>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</si>
  <si>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</si>
  <si>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</si>
  <si>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</si>
  <si>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</si>
  <si>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</si>
  <si>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</si>
  <si>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</si>
  <si>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</si>
  <si>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</si>
  <si>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</si>
  <si>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</si>
  <si>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</si>
  <si>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</si>
  <si>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</si>
  <si>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</si>
  <si>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</si>
  <si>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</si>
  <si>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</si>
  <si>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</si>
  <si>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</si>
  <si>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</si>
  <si>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</si>
  <si>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</si>
  <si>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</si>
  <si>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</si>
  <si>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</si>
  <si>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</si>
  <si>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</si>
  <si>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</si>
  <si>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</si>
  <si>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</si>
  <si>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</si>
  <si>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</si>
  <si>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</si>
  <si>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</si>
  <si>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</si>
  <si>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</si>
  <si>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</si>
  <si>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</si>
  <si>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</si>
  <si>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</si>
  <si>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</si>
  <si>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</si>
  <si>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</si>
  <si>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</si>
  <si>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</si>
  <si>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</si>
  <si>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</si>
  <si>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</si>
  <si>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</si>
  <si>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</si>
  <si>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</si>
  <si>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</si>
  <si>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</si>
  <si>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</si>
  <si>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</si>
  <si>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</si>
  <si>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</si>
  <si>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</si>
  <si>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</si>
  <si>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</si>
  <si>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</si>
  <si>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</si>
  <si>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</si>
  <si>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</si>
  <si>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</si>
  <si>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</si>
  <si>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</si>
  <si>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</si>
  <si>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</si>
  <si>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</si>
  <si>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</si>
  <si>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</si>
  <si>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</si>
  <si>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</si>
  <si>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</si>
  <si>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</si>
  <si>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</si>
  <si>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</si>
  <si>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</si>
  <si>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</si>
  <si>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</si>
  <si>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</si>
  <si>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</si>
  <si>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</si>
  <si>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</si>
  <si>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</si>
  <si>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</si>
  <si>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</si>
  <si>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</si>
  <si>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</si>
  <si>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</si>
  <si>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</si>
  <si>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</si>
  <si>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</si>
  <si>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</si>
  <si>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</si>
  <si>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</si>
  <si>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</si>
  <si>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</si>
  <si>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</si>
  <si>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</si>
  <si>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</si>
  <si>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</si>
  <si>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</si>
  <si>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</si>
  <si>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</si>
  <si>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</si>
  <si>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</si>
  <si>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</si>
  <si>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</si>
  <si>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</si>
  <si>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</si>
  <si>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</si>
  <si>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</si>
  <si>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</si>
  <si>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</si>
  <si>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</si>
  <si>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</si>
  <si>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</si>
  <si>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</si>
  <si>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</si>
  <si>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</si>
  <si>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</si>
  <si>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</si>
  <si>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</si>
  <si>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indexed="8"/>
        <rFont val="Calibri"/>
        <family val="2"/>
      </rPr>
      <t xml:space="preserve">Recuerde que debe adjuntar en archivo PDF copia de la Resolución nombrado así: </t>
    </r>
    <r>
      <rPr>
        <i/>
        <u/>
        <sz val="9"/>
        <color indexed="8"/>
        <rFont val="Calibri"/>
        <family val="2"/>
      </rPr>
      <t>Resolución Discapacidad MinTrabajo - "EAS"</t>
    </r>
    <r>
      <rPr>
        <i/>
        <sz val="9"/>
        <color indexed="8"/>
        <rFont val="Calibri"/>
        <family val="2"/>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</si>
  <si>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</si>
  <si>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</si>
  <si>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</si>
  <si>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</si>
  <si>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</si>
  <si>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</si>
  <si>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</si>
  <si>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</si>
  <si>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</si>
  <si>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</si>
  <si>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</si>
  <si>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</si>
  <si>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</si>
  <si>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</si>
  <si>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</si>
  <si>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</si>
  <si>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</si>
  <si>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</si>
  <si>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</si>
  <si>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</si>
  <si>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</si>
  <si>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</si>
  <si>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</si>
  <si>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</si>
  <si>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</si>
  <si>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</si>
  <si>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</si>
  <si>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</si>
  <si>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</si>
  <si>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</si>
  <si>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</si>
  <si>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</si>
  <si>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</si>
  <si>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</si>
  <si>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</si>
  <si>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174</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</si>
  <si>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</si>
  <si>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140</t>
  </si>
  <si>
    <t>PRESTAR EL SERVICIO DE ATENCIÓN, EDUCACIÓN INICIAL, CUIDADO Y NUTRICION A MUJERES GESTANTES, NIÑAS Y NIÑOS MENORES DE SIES (6) MESES, LACTANTES, NIÑOS Y NIÑAS EN PRIMERA INFANCIA EN EL MARCO DE LA ATENCIÓN INTEGRAL, CON PERTINENCIA Y CALIDAD A TRAVES DE LA MODALIDAD PROPIA INTERCULTURAL QUE PERMITA PROMOVER LA GARANTIA DE LOS DERECHOS, LA PARTICIPACIÓN Y EL DESARROLLO INTEGRAL, DE LA PRIMERA INFANCIA DE COMUNIDADES ETNICAS Y RURALES RESPONDIENDO A LAS CARACTERÍSTICAS DE SUS TERRITORIOS DE CONFORMIDAD CON EL MANUAL OPERATIVO Y LAS DIRECTRICES ESTABLECIDAS POR EL ICBF, EN EL MARCO DE LA POLÍTICA DE ESTADO PARA EL DESARROLLO INTEGRAL DE LA PRIMERA INFANCIA DE “CERO A SIEMPRE”.</t>
  </si>
  <si>
    <t>063</t>
  </si>
  <si>
    <t>100</t>
  </si>
  <si>
    <t>ATENDER A LA PRIMERA INFANCIA EN EL MARCO DE LA ESTRATEGIA "DE CERO A SIEMPRE", ESPECIFICAMENTE A LOS NIÑOS Y NIÑAS MENORES DE CINCO (5) AÑOS DE FAMILIAS EN SITUACIÓN DE VULNERABILIDAD DE CONFORMIDAD CON LAS DIRECTRICES, LINEAMIENTOS Y PARAMETROS ESTABLECIDOS POR EL ICBF, EN LAS SIGUIENTES FORMAS DE ATENCIÓN: HOGARES COMUNITARIOS DE BIENESTAR TRADICIONALES, FAMILIARES, MÚLTIPLES, AGRUPADOS, EMPRESARIALES, JARDINES SOCIALES, FAMI Y HOGARES COMUNITARIOS INTEGRALES.</t>
  </si>
  <si>
    <t>068</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</si>
  <si>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</si>
  <si>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125</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</si>
  <si>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</si>
  <si>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147</t>
  </si>
  <si>
    <t>DEYSSI ROCIO ABRIL</t>
  </si>
  <si>
    <t>6327555</t>
  </si>
  <si>
    <t>CR 17 35 -30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</si>
  <si>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</si>
  <si>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Yopal-Casanare</t>
  </si>
  <si>
    <t>presupuestonuestragente190@gmail.com</t>
  </si>
  <si>
    <t>BOYACA</t>
  </si>
  <si>
    <t>2021-15-10000408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</si>
</sst>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0"/>
      <name val="Arial"/>
      <family val="2"/>
    </font>
    <font>
      <sz val="7"/>
      <name val="Verdana"/>
      <family val="2"/>
    </font>
    <font>
      <i/>
      <u/>
      <sz val="9"/>
      <color indexed="8"/>
      <name val="Calibri"/>
      <family val="2"/>
    </font>
    <font>
      <i/>
      <sz val="9"/>
      <color indexed="8"/>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b/>
      <i/>
      <u/>
      <sz val="18"/>
      <color theme="1"/>
      <name val="Calibri"/>
      <family val="2"/>
      <scheme val="minor"/>
    </font>
    <font>
      <b/>
      <i/>
      <u/>
      <sz val="11"/>
      <color theme="1"/>
      <name val="Calibri"/>
      <family val="2"/>
      <scheme val="minor"/>
    </font>
    <font>
      <i/>
      <sz val="10"/>
      <color theme="1"/>
      <name val="Calibri"/>
      <family val="2"/>
      <scheme val="minor"/>
    </font>
    <font>
      <sz val="14"/>
      <color theme="1"/>
      <name val="Calibri"/>
      <family val="2"/>
      <scheme val="minor"/>
    </font>
    <font>
      <sz val="12"/>
      <color theme="1"/>
      <name val="Calibri"/>
      <family val="2"/>
      <scheme val="minor"/>
    </font>
    <font>
      <i/>
      <u/>
      <sz val="8"/>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u/>
      <sz val="11"/>
      <color theme="1"/>
      <name val="Calibri"/>
      <family val="2"/>
      <scheme val="minor"/>
    </font>
    <font>
      <b/>
      <i/>
      <sz val="11"/>
      <name val="Calibri"/>
      <family val="2"/>
      <scheme val="minor"/>
    </font>
    <font>
      <i/>
      <u/>
      <sz val="10"/>
      <color theme="1"/>
      <name val="Calibri"/>
      <family val="2"/>
      <scheme val="minor"/>
    </font>
    <font>
      <u/>
      <sz val="11"/>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i/>
      <sz val="11"/>
      <color theme="1"/>
      <name val="Calibri"/>
      <family val="2"/>
      <scheme val="minor"/>
    </font>
    <font>
      <b/>
      <u/>
      <sz val="16"/>
      <color theme="0"/>
      <name val="Calibri"/>
      <family val="2"/>
      <scheme val="minor"/>
    </font>
    <font>
      <i/>
      <u/>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theme="4"/>
      </patternFill>
    </fill>
    <fill>
      <patternFill patternType="solid">
        <fgColor theme="4"/>
        <bgColor theme="4"/>
      </patternFill>
    </fill>
    <fill>
      <patternFill patternType="solid">
        <fgColor theme="9"/>
        <bgColor indexed="64"/>
      </patternFill>
    </fill>
  </fills>
  <borders count="39">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0" fontId="8"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cellStyleXfs>
  <cellXfs count="250">
    <xf numFmtId="0" fontId="0" fillId="0" borderId="0" xfId="0"/>
    <xf numFmtId="0" fontId="10" fillId="0" borderId="0" xfId="0" applyFont="1" applyAlignment="1">
      <alignment horizontal="center" vertical="center" wrapText="1"/>
    </xf>
    <xf numFmtId="0"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2"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Fill="1" applyBorder="1" applyAlignment="1">
      <alignment vertical="center"/>
    </xf>
    <xf numFmtId="0" fontId="13" fillId="0" borderId="0" xfId="0" applyFont="1" applyBorder="1" applyAlignment="1">
      <alignment vertical="center"/>
    </xf>
    <xf numFmtId="9" fontId="6" fillId="0" borderId="16" xfId="4" applyFont="1" applyFill="1" applyBorder="1" applyAlignment="1">
      <alignment horizontal="center" vertical="center"/>
    </xf>
    <xf numFmtId="0" fontId="14"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9" fillId="2" borderId="16"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right" vertical="center"/>
    </xf>
    <xf numFmtId="0" fontId="18" fillId="0" borderId="9"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9" xfId="0" applyFill="1" applyBorder="1" applyAlignment="1">
      <alignment vertical="center"/>
    </xf>
    <xf numFmtId="0" fontId="0" fillId="0" borderId="8" xfId="0" applyFill="1" applyBorder="1" applyAlignment="1">
      <alignment horizontal="center" vertical="center" wrapText="1"/>
    </xf>
    <xf numFmtId="0" fontId="0" fillId="0" borderId="10" xfId="0" applyFill="1" applyBorder="1" applyAlignment="1">
      <alignment vertical="center"/>
    </xf>
    <xf numFmtId="0" fontId="1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vertical="center"/>
    </xf>
    <xf numFmtId="0" fontId="8" fillId="0" borderId="8" xfId="1" applyBorder="1" applyAlignment="1">
      <alignment vertical="center"/>
    </xf>
    <xf numFmtId="49" fontId="0" fillId="0" borderId="0" xfId="0" applyNumberFormat="1" applyAlignment="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20" fillId="3" borderId="0" xfId="0" applyFont="1" applyFill="1" applyBorder="1" applyAlignment="1">
      <alignment horizontal="center" vertical="center"/>
    </xf>
    <xf numFmtId="165" fontId="0" fillId="0" borderId="0" xfId="0" applyNumberFormat="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19" fillId="0" borderId="22" xfId="0" applyFont="1" applyBorder="1" applyAlignment="1">
      <alignment vertical="center" wrapText="1"/>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2"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2" fillId="0" borderId="9" xfId="0" applyFont="1" applyBorder="1" applyAlignment="1">
      <alignment horizontal="center" vertical="center" wrapText="1"/>
    </xf>
    <xf numFmtId="49" fontId="0" fillId="3" borderId="0" xfId="0" applyNumberForma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0" fillId="0" borderId="0" xfId="0" applyFont="1" applyFill="1" applyAlignment="1">
      <alignment vertical="center"/>
    </xf>
    <xf numFmtId="0" fontId="23"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8"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5"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8" xfId="0"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Border="1" applyAlignment="1" applyProtection="1">
      <alignment horizontal="center" vertical="center"/>
    </xf>
    <xf numFmtId="168" fontId="15"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15" fillId="5" borderId="0" xfId="0" applyNumberFormat="1" applyFont="1" applyFill="1" applyBorder="1" applyAlignment="1" applyProtection="1">
      <alignment horizontal="left" vertical="center"/>
    </xf>
    <xf numFmtId="168" fontId="15" fillId="0" borderId="0" xfId="0" applyNumberFormat="1" applyFont="1" applyFill="1" applyBorder="1" applyAlignment="1" applyProtection="1">
      <alignment horizontal="left" vertical="center"/>
    </xf>
    <xf numFmtId="0" fontId="8" fillId="0" borderId="8" xfId="1" applyBorder="1" applyAlignment="1" applyProtection="1">
      <alignment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Border="1" applyAlignment="1" applyProtection="1">
      <alignment vertical="center"/>
    </xf>
    <xf numFmtId="166" fontId="11" fillId="5" borderId="16"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9" fillId="5"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6" fillId="3" borderId="1" xfId="0" applyFont="1" applyFill="1" applyBorder="1" applyAlignment="1" applyProtection="1">
      <alignment horizontal="left" vertical="center"/>
      <protection locked="0"/>
    </xf>
    <xf numFmtId="49" fontId="0" fillId="5" borderId="0" xfId="0" applyNumberFormat="1" applyFill="1" applyBorder="1" applyAlignment="1" applyProtection="1">
      <alignment vertical="center"/>
      <protection locked="0"/>
    </xf>
    <xf numFmtId="49" fontId="19" fillId="5" borderId="0" xfId="0" applyNumberFormat="1" applyFont="1" applyFill="1" applyBorder="1" applyAlignment="1" applyProtection="1">
      <alignment horizontal="center" vertical="center"/>
    </xf>
    <xf numFmtId="0" fontId="0" fillId="4"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165" fontId="11" fillId="4" borderId="0" xfId="0" applyNumberFormat="1" applyFont="1" applyFill="1" applyBorder="1" applyAlignment="1" applyProtection="1">
      <alignment vertical="center"/>
      <protection locked="0"/>
    </xf>
    <xf numFmtId="49" fontId="9" fillId="5" borderId="0" xfId="0" applyNumberFormat="1" applyFont="1" applyFill="1" applyBorder="1" applyAlignment="1" applyProtection="1">
      <alignment horizontal="center"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49" fontId="27" fillId="3" borderId="9" xfId="0" applyNumberFormat="1" applyFont="1" applyFill="1" applyBorder="1" applyAlignment="1" applyProtection="1">
      <alignment vertical="center"/>
      <protection locked="0"/>
    </xf>
    <xf numFmtId="49" fontId="27" fillId="3" borderId="8" xfId="0" applyNumberFormat="1" applyFont="1" applyFill="1" applyBorder="1" applyAlignment="1" applyProtection="1">
      <alignment vertical="center"/>
      <protection locked="0"/>
    </xf>
    <xf numFmtId="14" fontId="0" fillId="0" borderId="0" xfId="0" applyNumberFormat="1" applyAlignment="1">
      <alignment vertical="center"/>
    </xf>
    <xf numFmtId="1" fontId="11" fillId="5" borderId="23" xfId="0" applyNumberFormat="1" applyFont="1" applyFill="1" applyBorder="1" applyAlignment="1">
      <alignment horizontal="center" vertical="center"/>
    </xf>
    <xf numFmtId="1" fontId="11" fillId="5" borderId="24"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49" fontId="11" fillId="3" borderId="2" xfId="0" applyNumberFormat="1" applyFont="1" applyFill="1" applyBorder="1" applyAlignment="1">
      <alignment vertical="center" wrapText="1"/>
    </xf>
    <xf numFmtId="49" fontId="11" fillId="3" borderId="2" xfId="0" applyNumberFormat="1" applyFont="1" applyFill="1" applyBorder="1" applyAlignment="1">
      <alignment vertical="center"/>
    </xf>
    <xf numFmtId="0" fontId="7" fillId="7" borderId="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28" fillId="7" borderId="22"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4" fontId="11" fillId="4" borderId="16" xfId="0" applyNumberFormat="1" applyFont="1" applyFill="1" applyBorder="1" applyAlignment="1" applyProtection="1">
      <alignment vertical="center"/>
      <protection locked="0"/>
    </xf>
    <xf numFmtId="14" fontId="21" fillId="0" borderId="20" xfId="0" applyNumberFormat="1" applyFont="1" applyBorder="1" applyAlignment="1">
      <alignment vertical="center" wrapText="1"/>
    </xf>
    <xf numFmtId="49" fontId="0" fillId="4" borderId="0" xfId="0" applyNumberFormat="1" applyFill="1" applyBorder="1" applyAlignment="1" applyProtection="1">
      <alignment vertical="center"/>
      <protection locked="0"/>
    </xf>
    <xf numFmtId="49" fontId="0" fillId="4" borderId="0" xfId="0" applyNumberFormat="1" applyFont="1" applyFill="1" applyBorder="1" applyAlignment="1" applyProtection="1">
      <alignment horizontal="right" vertical="center"/>
      <protection locked="0"/>
    </xf>
    <xf numFmtId="49" fontId="11" fillId="4" borderId="25" xfId="0" applyNumberFormat="1" applyFont="1" applyFill="1" applyBorder="1" applyAlignment="1" applyProtection="1">
      <alignment vertical="center"/>
      <protection locked="0"/>
    </xf>
    <xf numFmtId="49" fontId="11" fillId="4" borderId="23" xfId="0" applyNumberFormat="1" applyFont="1" applyFill="1" applyBorder="1" applyAlignment="1" applyProtection="1">
      <alignment vertical="center"/>
      <protection locked="0"/>
    </xf>
    <xf numFmtId="167" fontId="11" fillId="4" borderId="23" xfId="2"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0" fontId="0" fillId="3" borderId="0" xfId="0" applyFill="1" applyAlignment="1">
      <alignment vertical="center"/>
    </xf>
    <xf numFmtId="165" fontId="0" fillId="3" borderId="0" xfId="0" applyNumberFormat="1" applyFill="1" applyAlignment="1">
      <alignment vertical="center"/>
    </xf>
    <xf numFmtId="49" fontId="0" fillId="3" borderId="0" xfId="0" applyNumberFormat="1" applyFill="1" applyAlignment="1">
      <alignment vertical="center"/>
    </xf>
    <xf numFmtId="49" fontId="19" fillId="4" borderId="11"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6" fillId="5" borderId="16" xfId="4" applyFont="1" applyFill="1" applyBorder="1" applyAlignment="1" applyProtection="1">
      <alignment horizontal="center" vertical="center"/>
    </xf>
    <xf numFmtId="169" fontId="11" fillId="5" borderId="16" xfId="0" applyNumberFormat="1" applyFont="1" applyFill="1" applyBorder="1" applyAlignment="1" applyProtection="1">
      <alignment horizontal="center" vertical="center"/>
    </xf>
    <xf numFmtId="49" fontId="11" fillId="4" borderId="16" xfId="0" applyNumberFormat="1" applyFont="1" applyFill="1" applyBorder="1" applyAlignment="1" applyProtection="1">
      <alignment horizontal="center" vertical="center"/>
    </xf>
    <xf numFmtId="49" fontId="11" fillId="5" borderId="17"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170" fontId="6" fillId="4" borderId="16" xfId="4" applyNumberFormat="1" applyFont="1" applyFill="1" applyBorder="1" applyAlignment="1" applyProtection="1">
      <alignment horizontal="center" vertical="center"/>
      <protection locked="0"/>
    </xf>
    <xf numFmtId="170" fontId="6" fillId="5" borderId="16" xfId="4" applyNumberFormat="1" applyFont="1" applyFill="1" applyBorder="1" applyAlignment="1" applyProtection="1">
      <alignment horizontal="center" vertical="center"/>
    </xf>
    <xf numFmtId="170" fontId="29" fillId="5" borderId="0" xfId="0" applyNumberFormat="1" applyFont="1" applyFill="1" applyBorder="1" applyAlignment="1" applyProtection="1">
      <alignment horizontal="center" vertical="center"/>
    </xf>
    <xf numFmtId="0" fontId="9" fillId="2" borderId="26" xfId="0" applyFont="1" applyFill="1" applyBorder="1" applyAlignment="1">
      <alignment horizontal="center" vertical="center"/>
    </xf>
    <xf numFmtId="0" fontId="29" fillId="0" borderId="11" xfId="0" applyFont="1" applyBorder="1" applyAlignment="1" applyProtection="1">
      <alignment vertical="center"/>
    </xf>
    <xf numFmtId="9" fontId="6" fillId="0" borderId="0" xfId="4" applyFont="1" applyFill="1" applyBorder="1" applyAlignment="1">
      <alignment horizontal="center" vertical="center"/>
    </xf>
    <xf numFmtId="170" fontId="6" fillId="4" borderId="18" xfId="4" applyNumberFormat="1" applyFont="1" applyFill="1" applyBorder="1" applyAlignment="1" applyProtection="1">
      <alignment horizontal="center" vertical="center"/>
      <protection locked="0"/>
    </xf>
    <xf numFmtId="9" fontId="6" fillId="0" borderId="3" xfId="4" applyFont="1" applyFill="1" applyBorder="1" applyAlignment="1">
      <alignment horizontal="center" vertical="center"/>
    </xf>
    <xf numFmtId="170" fontId="6" fillId="4" borderId="3" xfId="4" applyNumberFormat="1" applyFont="1" applyFill="1" applyBorder="1" applyAlignment="1" applyProtection="1">
      <alignment horizontal="center" vertical="center"/>
      <protection locked="0"/>
    </xf>
    <xf numFmtId="170" fontId="11" fillId="4" borderId="16" xfId="4" applyNumberFormat="1" applyFont="1" applyFill="1" applyBorder="1" applyAlignment="1" applyProtection="1">
      <alignment horizontal="center" vertical="center"/>
      <protection locked="0"/>
    </xf>
    <xf numFmtId="0" fontId="8" fillId="0" borderId="0" xfId="1" applyFill="1" applyBorder="1" applyAlignment="1">
      <alignment horizontal="center" vertical="center" wrapText="1"/>
    </xf>
    <xf numFmtId="0" fontId="30" fillId="8" borderId="4" xfId="1" applyFont="1" applyFill="1" applyBorder="1" applyAlignment="1">
      <alignment horizontal="center" vertical="center"/>
    </xf>
    <xf numFmtId="0" fontId="8" fillId="0" borderId="0" xfId="1" applyFill="1" applyBorder="1" applyAlignment="1">
      <alignment vertical="center" wrapText="1"/>
    </xf>
    <xf numFmtId="0" fontId="0" fillId="0" borderId="16" xfId="0" applyBorder="1" applyAlignment="1">
      <alignment horizontal="left" vertical="center"/>
    </xf>
    <xf numFmtId="49" fontId="0" fillId="5" borderId="0" xfId="0" applyNumberFormat="1" applyFill="1" applyBorder="1" applyAlignment="1" applyProtection="1">
      <alignment horizontal="center" vertical="center" wrapText="1"/>
    </xf>
    <xf numFmtId="0" fontId="0" fillId="0" borderId="32" xfId="0" applyFill="1" applyBorder="1" applyAlignment="1">
      <alignment horizontal="center" vertical="center"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30" fillId="8" borderId="5" xfId="1" applyFont="1" applyFill="1" applyBorder="1" applyAlignment="1">
      <alignment horizontal="center" vertical="center"/>
    </xf>
    <xf numFmtId="0" fontId="30" fillId="8" borderId="6" xfId="1" applyFont="1" applyFill="1" applyBorder="1" applyAlignment="1">
      <alignment horizontal="center" vertical="center"/>
    </xf>
    <xf numFmtId="0" fontId="30" fillId="8" borderId="7" xfId="1" applyFont="1" applyFill="1" applyBorder="1" applyAlignment="1">
      <alignment horizontal="center" vertical="center"/>
    </xf>
    <xf numFmtId="0" fontId="22" fillId="0" borderId="9" xfId="0" applyFont="1" applyBorder="1" applyAlignment="1">
      <alignment horizontal="center" vertical="center" wrapText="1"/>
    </xf>
    <xf numFmtId="14" fontId="0" fillId="0" borderId="32"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16" xfId="0" applyFill="1" applyBorder="1" applyAlignment="1">
      <alignment horizontal="center" vertical="center"/>
    </xf>
    <xf numFmtId="49" fontId="27" fillId="3" borderId="0" xfId="0" applyNumberFormat="1" applyFont="1" applyFill="1" applyBorder="1" applyAlignment="1" applyProtection="1">
      <alignment horizontal="center" vertical="center"/>
      <protection locked="0"/>
    </xf>
    <xf numFmtId="0" fontId="0" fillId="0" borderId="35"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49" fontId="0" fillId="4" borderId="11" xfId="0" applyNumberFormat="1" applyFill="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0" fillId="0" borderId="0" xfId="0" applyAlignment="1">
      <alignment horizontal="center" vertical="center"/>
    </xf>
    <xf numFmtId="0" fontId="27" fillId="0" borderId="9" xfId="0" applyFont="1" applyBorder="1" applyAlignment="1">
      <alignment horizontal="right" vertical="center"/>
    </xf>
    <xf numFmtId="0" fontId="27" fillId="0" borderId="0" xfId="0" applyFont="1"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31" fillId="0" borderId="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8" xfId="0" applyFont="1" applyBorder="1" applyAlignment="1">
      <alignment horizontal="justify" vertical="center" wrapText="1"/>
    </xf>
    <xf numFmtId="0" fontId="9" fillId="3" borderId="0" xfId="0" applyFont="1"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0" borderId="0" xfId="0" applyBorder="1" applyAlignment="1">
      <alignment horizontal="right" vertical="center"/>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0" fillId="0" borderId="3" xfId="0" applyBorder="1" applyAlignment="1">
      <alignment horizontal="left" vertical="center"/>
    </xf>
    <xf numFmtId="0" fontId="0" fillId="3" borderId="0" xfId="0" applyFont="1" applyFill="1" applyBorder="1" applyAlignment="1">
      <alignment horizontal="justify" vertical="center" wrapText="1"/>
    </xf>
    <xf numFmtId="0" fontId="0" fillId="0" borderId="0" xfId="0" applyBorder="1" applyAlignment="1">
      <alignment horizontal="left" vertical="center"/>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8" xfId="0" applyFont="1" applyFill="1" applyBorder="1" applyAlignment="1">
      <alignment horizontal="center" vertical="center"/>
    </xf>
    <xf numFmtId="0" fontId="15" fillId="0" borderId="0" xfId="0" applyFont="1" applyBorder="1" applyAlignment="1" applyProtection="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cellXfs>
  <cellStyles count="5">
    <cellStyle name="Hipervínculo" xfId="1" builtinId="8"/>
    <cellStyle name="Moneda [0]" xfId="2" builtinId="7"/>
    <cellStyle name="Normal" xfId="0" builtinId="0"/>
    <cellStyle name="Normal 2" xfId="3"/>
    <cellStyle name="Porcentaje" xfId="4"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1</xdr:row>
      <xdr:rowOff>57150</xdr:rowOff>
    </xdr:from>
    <xdr:to>
      <xdr:col>1</xdr:col>
      <xdr:colOff>1933575</xdr:colOff>
      <xdr:row>3</xdr:row>
      <xdr:rowOff>266700</xdr:rowOff>
    </xdr:to>
    <xdr:pic>
      <xdr:nvPicPr>
        <xdr:cNvPr id="104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57175"/>
          <a:ext cx="857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76"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3" t="s">
        <v>2654</v>
      </c>
      <c r="D2" s="194"/>
      <c r="E2" s="194"/>
      <c r="F2" s="194"/>
      <c r="G2" s="194"/>
      <c r="H2" s="194"/>
      <c r="I2" s="194"/>
      <c r="J2" s="194"/>
      <c r="K2" s="194"/>
      <c r="L2" s="178" t="s">
        <v>2640</v>
      </c>
      <c r="M2" s="178"/>
      <c r="N2" s="186" t="s">
        <v>2641</v>
      </c>
      <c r="O2" s="187"/>
    </row>
    <row r="3" spans="1:20" ht="33" customHeight="1" x14ac:dyDescent="0.25">
      <c r="A3" s="9"/>
      <c r="B3" s="8"/>
      <c r="C3" s="195"/>
      <c r="D3" s="196"/>
      <c r="E3" s="196"/>
      <c r="F3" s="196"/>
      <c r="G3" s="196"/>
      <c r="H3" s="196"/>
      <c r="I3" s="196"/>
      <c r="J3" s="196"/>
      <c r="K3" s="196"/>
      <c r="L3" s="188" t="s">
        <v>1</v>
      </c>
      <c r="M3" s="188"/>
      <c r="N3" s="188" t="s">
        <v>2642</v>
      </c>
      <c r="O3" s="190"/>
    </row>
    <row r="4" spans="1:20" ht="24.75" customHeight="1" thickBot="1" x14ac:dyDescent="0.3">
      <c r="A4" s="10"/>
      <c r="B4" s="12"/>
      <c r="C4" s="197"/>
      <c r="D4" s="198"/>
      <c r="E4" s="198"/>
      <c r="F4" s="198"/>
      <c r="G4" s="198"/>
      <c r="H4" s="198"/>
      <c r="I4" s="198"/>
      <c r="J4" s="198"/>
      <c r="K4" s="198"/>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2697</v>
      </c>
      <c r="I15" s="32" t="s">
        <v>2624</v>
      </c>
      <c r="J15" s="108" t="s">
        <v>2626</v>
      </c>
      <c r="L15" s="199" t="s">
        <v>8</v>
      </c>
      <c r="M15" s="19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900485309</v>
      </c>
      <c r="C20" s="5"/>
      <c r="D20" s="73"/>
      <c r="E20" s="5"/>
      <c r="F20" s="5"/>
      <c r="G20" s="5"/>
      <c r="H20" s="185"/>
      <c r="I20" s="148" t="s">
        <v>255</v>
      </c>
      <c r="J20" s="149" t="s">
        <v>318</v>
      </c>
      <c r="K20" s="150">
        <v>724025920</v>
      </c>
      <c r="L20" s="151">
        <v>44197</v>
      </c>
      <c r="M20" s="151">
        <v>44561</v>
      </c>
      <c r="N20" s="134">
        <f>+(M20-L20)/30</f>
        <v>12.133333333333333</v>
      </c>
      <c r="O20" s="137"/>
      <c r="U20" s="133"/>
      <c r="V20" s="105">
        <f ca="1">NOW()</f>
        <v>44189.522392129627</v>
      </c>
      <c r="W20" s="105">
        <f ca="1">NOW()</f>
        <v>44189.522392129627</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8"/>
      <c r="I37" s="129"/>
      <c r="J37" s="129"/>
      <c r="K37" s="129"/>
      <c r="L37" s="129"/>
      <c r="M37" s="129"/>
      <c r="N37" s="129"/>
      <c r="O37" s="130"/>
    </row>
    <row r="38" spans="1:16" ht="21" customHeight="1" x14ac:dyDescent="0.25">
      <c r="A38" s="9"/>
      <c r="B38" s="177" t="str">
        <f>VLOOKUP(B20,EAS!A2:B1439,2,0)</f>
        <v>CORPORACION PARA LA PROSPERIDAD DE NUESTRA GENTE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01" t="s">
        <v>2694</v>
      </c>
      <c r="J39" s="201"/>
      <c r="K39" s="201"/>
      <c r="L39" s="201"/>
      <c r="M39" s="201"/>
      <c r="N39" s="20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6"/>
    </row>
    <row r="44" spans="1:16" ht="15" customHeight="1" x14ac:dyDescent="0.25">
      <c r="A44" s="213" t="s">
        <v>2655</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42719</v>
      </c>
      <c r="F48" s="144">
        <v>43008</v>
      </c>
      <c r="G48" s="159">
        <f>IF(AND(E48&lt;&gt;"",F48&lt;&gt;""),((F48-E48)/30),"")</f>
        <v>9.6333333333333329</v>
      </c>
      <c r="H48" s="121" t="s">
        <v>2678</v>
      </c>
      <c r="I48" s="113" t="s">
        <v>1078</v>
      </c>
      <c r="J48" s="113" t="s">
        <v>1089</v>
      </c>
      <c r="K48" s="115">
        <v>947822285</v>
      </c>
      <c r="L48" s="114" t="s">
        <v>1148</v>
      </c>
      <c r="M48" s="116">
        <v>1</v>
      </c>
      <c r="N48" s="114" t="s">
        <v>27</v>
      </c>
      <c r="O48" s="114" t="s">
        <v>26</v>
      </c>
      <c r="P48" s="78"/>
    </row>
    <row r="49" spans="1:16" s="6" customFormat="1" ht="24.75" customHeight="1" x14ac:dyDescent="0.25">
      <c r="A49" s="142">
        <v>2</v>
      </c>
      <c r="B49" s="121" t="s">
        <v>2676</v>
      </c>
      <c r="C49" s="112" t="s">
        <v>31</v>
      </c>
      <c r="D49" s="110" t="s">
        <v>2677</v>
      </c>
      <c r="E49" s="144">
        <v>42719</v>
      </c>
      <c r="F49" s="144">
        <v>43008</v>
      </c>
      <c r="G49" s="159">
        <f>IF(AND(E49&lt;&gt;"",F49&lt;&gt;""),((F49-E49)/30),"")</f>
        <v>9.6333333333333329</v>
      </c>
      <c r="H49" s="121" t="s">
        <v>2678</v>
      </c>
      <c r="I49" s="113" t="s">
        <v>1078</v>
      </c>
      <c r="J49" s="113" t="s">
        <v>1083</v>
      </c>
      <c r="K49" s="115"/>
      <c r="L49" s="114" t="s">
        <v>1148</v>
      </c>
      <c r="M49" s="116">
        <v>1</v>
      </c>
      <c r="N49" s="114" t="s">
        <v>27</v>
      </c>
      <c r="O49" s="114" t="s">
        <v>26</v>
      </c>
      <c r="P49" s="78"/>
    </row>
    <row r="50" spans="1:16" s="6" customFormat="1" ht="24.75" customHeight="1" x14ac:dyDescent="0.25">
      <c r="A50" s="142">
        <v>3</v>
      </c>
      <c r="B50" s="121" t="s">
        <v>2676</v>
      </c>
      <c r="C50" s="112" t="s">
        <v>31</v>
      </c>
      <c r="D50" s="110" t="s">
        <v>2681</v>
      </c>
      <c r="E50" s="144">
        <v>43009</v>
      </c>
      <c r="F50" s="144">
        <v>43090</v>
      </c>
      <c r="G50" s="159">
        <f>IF(AND(E50&lt;&gt;"",F50&lt;&gt;""),((F50-E50)/30),"")</f>
        <v>2.7</v>
      </c>
      <c r="H50" s="118" t="s">
        <v>2682</v>
      </c>
      <c r="I50" s="113" t="s">
        <v>1078</v>
      </c>
      <c r="J50" s="113" t="s">
        <v>1089</v>
      </c>
      <c r="K50" s="115">
        <v>449178665</v>
      </c>
      <c r="L50" s="114" t="s">
        <v>1148</v>
      </c>
      <c r="M50" s="116">
        <v>1</v>
      </c>
      <c r="N50" s="114" t="s">
        <v>27</v>
      </c>
      <c r="O50" s="114" t="s">
        <v>26</v>
      </c>
      <c r="P50" s="78"/>
    </row>
    <row r="51" spans="1:16" s="6" customFormat="1" ht="24.75" customHeight="1" outlineLevel="1" x14ac:dyDescent="0.25">
      <c r="A51" s="142">
        <v>4</v>
      </c>
      <c r="B51" s="121" t="s">
        <v>2676</v>
      </c>
      <c r="C51" s="112" t="s">
        <v>31</v>
      </c>
      <c r="D51" s="120" t="s">
        <v>2681</v>
      </c>
      <c r="E51" s="144">
        <v>43009</v>
      </c>
      <c r="F51" s="144">
        <v>43090</v>
      </c>
      <c r="G51" s="159">
        <f t="shared" ref="G51:G107" si="1">IF(AND(E51&lt;&gt;"",F51&lt;&gt;""),((F51-E51)/30),"")</f>
        <v>2.7</v>
      </c>
      <c r="H51" s="118" t="s">
        <v>2682</v>
      </c>
      <c r="I51" s="113" t="s">
        <v>1078</v>
      </c>
      <c r="J51" s="113" t="s">
        <v>1083</v>
      </c>
      <c r="K51" s="115"/>
      <c r="L51" s="114" t="s">
        <v>1148</v>
      </c>
      <c r="M51" s="116">
        <v>1</v>
      </c>
      <c r="N51" s="114" t="s">
        <v>27</v>
      </c>
      <c r="O51" s="114" t="s">
        <v>26</v>
      </c>
      <c r="P51" s="78"/>
    </row>
    <row r="52" spans="1:16" s="7" customFormat="1" ht="24.75" customHeight="1" outlineLevel="1" x14ac:dyDescent="0.25">
      <c r="A52" s="143">
        <v>5</v>
      </c>
      <c r="B52" s="121" t="s">
        <v>2676</v>
      </c>
      <c r="C52" s="112" t="s">
        <v>31</v>
      </c>
      <c r="D52" s="110" t="s">
        <v>2679</v>
      </c>
      <c r="E52" s="144">
        <v>43084</v>
      </c>
      <c r="F52" s="144">
        <v>43403</v>
      </c>
      <c r="G52" s="159">
        <f t="shared" si="1"/>
        <v>10.633333333333333</v>
      </c>
      <c r="H52" s="121" t="s">
        <v>2680</v>
      </c>
      <c r="I52" s="113" t="s">
        <v>1078</v>
      </c>
      <c r="J52" s="113" t="s">
        <v>1080</v>
      </c>
      <c r="K52" s="115">
        <v>276690199</v>
      </c>
      <c r="L52" s="114" t="s">
        <v>1148</v>
      </c>
      <c r="M52" s="116">
        <v>1</v>
      </c>
      <c r="N52" s="114" t="s">
        <v>27</v>
      </c>
      <c r="O52" s="114" t="s">
        <v>26</v>
      </c>
      <c r="P52" s="79"/>
    </row>
    <row r="53" spans="1:16" s="7" customFormat="1" ht="24.75" customHeight="1" outlineLevel="1" x14ac:dyDescent="0.25">
      <c r="A53" s="143">
        <v>6</v>
      </c>
      <c r="B53" s="121" t="s">
        <v>2676</v>
      </c>
      <c r="C53" s="112" t="s">
        <v>31</v>
      </c>
      <c r="D53" s="110" t="s">
        <v>2679</v>
      </c>
      <c r="E53" s="144">
        <v>43084</v>
      </c>
      <c r="F53" s="144">
        <v>43403</v>
      </c>
      <c r="G53" s="159">
        <f t="shared" si="1"/>
        <v>10.633333333333333</v>
      </c>
      <c r="H53" s="121" t="s">
        <v>2680</v>
      </c>
      <c r="I53" s="113" t="s">
        <v>1078</v>
      </c>
      <c r="J53" s="113" t="s">
        <v>1089</v>
      </c>
      <c r="K53" s="115"/>
      <c r="L53" s="114" t="s">
        <v>1148</v>
      </c>
      <c r="M53" s="116">
        <v>1</v>
      </c>
      <c r="N53" s="114" t="s">
        <v>27</v>
      </c>
      <c r="O53" s="114" t="s">
        <v>1148</v>
      </c>
      <c r="P53" s="79"/>
    </row>
    <row r="54" spans="1:16" s="7" customFormat="1" ht="24.75" customHeight="1" outlineLevel="1" x14ac:dyDescent="0.25">
      <c r="A54" s="143">
        <v>7</v>
      </c>
      <c r="B54" s="121" t="s">
        <v>2676</v>
      </c>
      <c r="C54" s="112" t="s">
        <v>31</v>
      </c>
      <c r="D54" s="110" t="s">
        <v>2679</v>
      </c>
      <c r="E54" s="144">
        <v>43084</v>
      </c>
      <c r="F54" s="144">
        <v>43403</v>
      </c>
      <c r="G54" s="159">
        <f t="shared" si="1"/>
        <v>10.633333333333333</v>
      </c>
      <c r="H54" s="121" t="s">
        <v>2680</v>
      </c>
      <c r="I54" s="113" t="s">
        <v>1078</v>
      </c>
      <c r="J54" s="113" t="s">
        <v>253</v>
      </c>
      <c r="K54" s="117"/>
      <c r="L54" s="114" t="s">
        <v>1148</v>
      </c>
      <c r="M54" s="116">
        <v>1</v>
      </c>
      <c r="N54" s="114" t="s">
        <v>27</v>
      </c>
      <c r="O54" s="114" t="s">
        <v>1148</v>
      </c>
      <c r="P54" s="79"/>
    </row>
    <row r="55" spans="1:16" s="7" customFormat="1" ht="24.75" customHeight="1" outlineLevel="1" x14ac:dyDescent="0.25">
      <c r="A55" s="143">
        <v>8</v>
      </c>
      <c r="B55" s="121" t="s">
        <v>2676</v>
      </c>
      <c r="C55" s="112" t="s">
        <v>31</v>
      </c>
      <c r="D55" s="110" t="s">
        <v>2683</v>
      </c>
      <c r="E55" s="144">
        <v>43122</v>
      </c>
      <c r="F55" s="144">
        <v>43403</v>
      </c>
      <c r="G55" s="159">
        <f t="shared" si="1"/>
        <v>9.3666666666666671</v>
      </c>
      <c r="H55" s="121" t="s">
        <v>2687</v>
      </c>
      <c r="I55" s="113" t="s">
        <v>1078</v>
      </c>
      <c r="J55" s="113" t="s">
        <v>1089</v>
      </c>
      <c r="K55" s="117">
        <v>1082645960</v>
      </c>
      <c r="L55" s="114" t="s">
        <v>1148</v>
      </c>
      <c r="M55" s="116">
        <v>1</v>
      </c>
      <c r="N55" s="114" t="s">
        <v>27</v>
      </c>
      <c r="O55" s="114" t="s">
        <v>1148</v>
      </c>
      <c r="P55" s="79"/>
    </row>
    <row r="56" spans="1:16" s="7" customFormat="1" ht="24.75" customHeight="1" outlineLevel="1" x14ac:dyDescent="0.25">
      <c r="A56" s="143">
        <v>9</v>
      </c>
      <c r="B56" s="121" t="s">
        <v>2676</v>
      </c>
      <c r="C56" s="112" t="s">
        <v>31</v>
      </c>
      <c r="D56" s="120" t="s">
        <v>2683</v>
      </c>
      <c r="E56" s="144">
        <v>43122</v>
      </c>
      <c r="F56" s="144">
        <v>43403</v>
      </c>
      <c r="G56" s="159">
        <f t="shared" si="1"/>
        <v>9.3666666666666671</v>
      </c>
      <c r="H56" s="121" t="s">
        <v>2687</v>
      </c>
      <c r="I56" s="113" t="s">
        <v>1078</v>
      </c>
      <c r="J56" s="113" t="s">
        <v>1083</v>
      </c>
      <c r="K56" s="117"/>
      <c r="L56" s="114" t="s">
        <v>1148</v>
      </c>
      <c r="M56" s="116">
        <v>1</v>
      </c>
      <c r="N56" s="114" t="s">
        <v>27</v>
      </c>
      <c r="O56" s="114" t="s">
        <v>26</v>
      </c>
      <c r="P56" s="79"/>
    </row>
    <row r="57" spans="1:16" s="7" customFormat="1" ht="24.75" customHeight="1" outlineLevel="1" x14ac:dyDescent="0.25">
      <c r="A57" s="143">
        <v>10</v>
      </c>
      <c r="B57" s="121" t="s">
        <v>2676</v>
      </c>
      <c r="C57" s="123" t="s">
        <v>31</v>
      </c>
      <c r="D57" s="120" t="s">
        <v>2684</v>
      </c>
      <c r="E57" s="144">
        <v>43306</v>
      </c>
      <c r="F57" s="144">
        <v>43449</v>
      </c>
      <c r="G57" s="159">
        <f>IF(AND(E57&lt;&gt;"",F57&lt;&gt;""),((F57-E57)/30),"")</f>
        <v>4.7666666666666666</v>
      </c>
      <c r="H57" s="118" t="s">
        <v>2685</v>
      </c>
      <c r="I57" s="63" t="s">
        <v>1078</v>
      </c>
      <c r="J57" s="63" t="s">
        <v>1080</v>
      </c>
      <c r="K57" s="122">
        <v>51791759</v>
      </c>
      <c r="L57" s="65" t="s">
        <v>1148</v>
      </c>
      <c r="M57" s="67">
        <v>1</v>
      </c>
      <c r="N57" s="65" t="s">
        <v>27</v>
      </c>
      <c r="O57" s="65" t="s">
        <v>26</v>
      </c>
      <c r="P57" s="79"/>
    </row>
    <row r="58" spans="1:16" s="7" customFormat="1" ht="24.75" customHeight="1" outlineLevel="1" x14ac:dyDescent="0.25">
      <c r="A58" s="143">
        <v>11</v>
      </c>
      <c r="B58" s="121" t="s">
        <v>2676</v>
      </c>
      <c r="C58" s="123" t="s">
        <v>31</v>
      </c>
      <c r="D58" s="120" t="s">
        <v>2686</v>
      </c>
      <c r="E58" s="144">
        <v>43483</v>
      </c>
      <c r="F58" s="144">
        <v>43822</v>
      </c>
      <c r="G58" s="159">
        <f>IF(AND(E58&lt;&gt;"",F58&lt;&gt;""),((F58-E58)/30),"")</f>
        <v>11.3</v>
      </c>
      <c r="H58" s="118" t="s">
        <v>2687</v>
      </c>
      <c r="I58" s="63" t="s">
        <v>1078</v>
      </c>
      <c r="J58" s="63" t="s">
        <v>1089</v>
      </c>
      <c r="K58" s="122">
        <v>1558392008</v>
      </c>
      <c r="L58" s="65" t="s">
        <v>1148</v>
      </c>
      <c r="M58" s="67">
        <v>1</v>
      </c>
      <c r="N58" s="65" t="s">
        <v>27</v>
      </c>
      <c r="O58" s="65" t="s">
        <v>26</v>
      </c>
      <c r="P58" s="79"/>
    </row>
    <row r="59" spans="1:16" s="7" customFormat="1" ht="24.75" customHeight="1" outlineLevel="1" x14ac:dyDescent="0.25">
      <c r="A59" s="143">
        <v>12</v>
      </c>
      <c r="B59" s="121" t="s">
        <v>2676</v>
      </c>
      <c r="C59" s="65" t="s">
        <v>31</v>
      </c>
      <c r="D59" s="120" t="s">
        <v>2686</v>
      </c>
      <c r="E59" s="144">
        <v>43483</v>
      </c>
      <c r="F59" s="144">
        <v>43822</v>
      </c>
      <c r="G59" s="159">
        <f t="shared" si="1"/>
        <v>11.3</v>
      </c>
      <c r="H59" s="118" t="s">
        <v>2687</v>
      </c>
      <c r="I59" s="63" t="s">
        <v>1078</v>
      </c>
      <c r="J59" s="63" t="s">
        <v>1089</v>
      </c>
      <c r="K59" s="122"/>
      <c r="L59" s="65" t="s">
        <v>1148</v>
      </c>
      <c r="M59" s="67">
        <v>1</v>
      </c>
      <c r="N59" s="65" t="s">
        <v>27</v>
      </c>
      <c r="O59" s="65" t="s">
        <v>1148</v>
      </c>
      <c r="P59" s="79"/>
    </row>
    <row r="60" spans="1:16" s="7" customFormat="1" ht="24.75" customHeight="1" outlineLevel="1" x14ac:dyDescent="0.25">
      <c r="A60" s="143">
        <v>13</v>
      </c>
      <c r="B60" s="121" t="s">
        <v>2676</v>
      </c>
      <c r="C60" s="65" t="s">
        <v>31</v>
      </c>
      <c r="D60" s="63" t="s">
        <v>2688</v>
      </c>
      <c r="E60" s="144">
        <v>43648</v>
      </c>
      <c r="F60" s="144">
        <v>43818</v>
      </c>
      <c r="G60" s="159">
        <f t="shared" si="1"/>
        <v>5.666666666666667</v>
      </c>
      <c r="H60" s="121" t="s">
        <v>2689</v>
      </c>
      <c r="I60" s="63" t="s">
        <v>1078</v>
      </c>
      <c r="J60" s="63" t="s">
        <v>1080</v>
      </c>
      <c r="K60" s="117">
        <v>276690199</v>
      </c>
      <c r="L60" s="65" t="s">
        <v>1148</v>
      </c>
      <c r="M60" s="67">
        <v>1</v>
      </c>
      <c r="N60" s="65" t="s">
        <v>27</v>
      </c>
      <c r="O60" s="65" t="s">
        <v>1148</v>
      </c>
      <c r="P60" s="79"/>
    </row>
    <row r="61" spans="1:16" s="7" customFormat="1" ht="24.75" customHeight="1" outlineLevel="1" x14ac:dyDescent="0.25">
      <c r="A61" s="143">
        <v>14</v>
      </c>
      <c r="B61" s="121" t="s">
        <v>2676</v>
      </c>
      <c r="C61" s="65" t="s">
        <v>31</v>
      </c>
      <c r="D61" s="63" t="s">
        <v>2688</v>
      </c>
      <c r="E61" s="144">
        <v>43648</v>
      </c>
      <c r="F61" s="144">
        <v>43818</v>
      </c>
      <c r="G61" s="159">
        <f t="shared" si="1"/>
        <v>5.666666666666667</v>
      </c>
      <c r="H61" s="121" t="s">
        <v>2689</v>
      </c>
      <c r="I61" s="63" t="s">
        <v>1078</v>
      </c>
      <c r="J61" s="63" t="s">
        <v>253</v>
      </c>
      <c r="K61" s="122"/>
      <c r="L61" s="65" t="s">
        <v>1148</v>
      </c>
      <c r="M61" s="116">
        <v>1</v>
      </c>
      <c r="N61" s="65" t="s">
        <v>27</v>
      </c>
      <c r="O61" s="65" t="s">
        <v>1148</v>
      </c>
      <c r="P61" s="79"/>
    </row>
    <row r="62" spans="1:16" s="7" customFormat="1" ht="24.75" customHeight="1" outlineLevel="1" x14ac:dyDescent="0.25">
      <c r="A62" s="143">
        <v>15</v>
      </c>
      <c r="B62" s="121" t="s">
        <v>2676</v>
      </c>
      <c r="C62" s="123" t="s">
        <v>31</v>
      </c>
      <c r="D62" s="120" t="s">
        <v>2688</v>
      </c>
      <c r="E62" s="144">
        <v>43648</v>
      </c>
      <c r="F62" s="144">
        <v>43818</v>
      </c>
      <c r="G62" s="159">
        <f t="shared" si="1"/>
        <v>5.666666666666667</v>
      </c>
      <c r="H62" s="121" t="s">
        <v>2689</v>
      </c>
      <c r="I62" s="63" t="s">
        <v>1078</v>
      </c>
      <c r="J62" s="63" t="s">
        <v>1090</v>
      </c>
      <c r="K62" s="122"/>
      <c r="L62" s="65" t="s">
        <v>1148</v>
      </c>
      <c r="M62" s="116">
        <v>1</v>
      </c>
      <c r="N62" s="65" t="s">
        <v>27</v>
      </c>
      <c r="O62" s="65" t="s">
        <v>1148</v>
      </c>
      <c r="P62" s="79"/>
    </row>
    <row r="63" spans="1:16" s="7" customFormat="1" ht="24.75" customHeight="1" outlineLevel="1" x14ac:dyDescent="0.25">
      <c r="A63" s="143">
        <v>16</v>
      </c>
      <c r="B63" s="121" t="s">
        <v>2676</v>
      </c>
      <c r="C63" s="65" t="s">
        <v>31</v>
      </c>
      <c r="D63" s="63" t="s">
        <v>2688</v>
      </c>
      <c r="E63" s="144">
        <v>43648</v>
      </c>
      <c r="F63" s="144">
        <v>43818</v>
      </c>
      <c r="G63" s="159">
        <f t="shared" si="1"/>
        <v>5.666666666666667</v>
      </c>
      <c r="H63" s="121" t="s">
        <v>2689</v>
      </c>
      <c r="I63" s="63" t="s">
        <v>1078</v>
      </c>
      <c r="J63" s="63" t="s">
        <v>1089</v>
      </c>
      <c r="K63" s="117"/>
      <c r="L63" s="65" t="s">
        <v>1148</v>
      </c>
      <c r="M63" s="116">
        <v>1</v>
      </c>
      <c r="N63" s="65" t="s">
        <v>27</v>
      </c>
      <c r="O63" s="65" t="s">
        <v>1148</v>
      </c>
      <c r="P63" s="79"/>
    </row>
    <row r="64" spans="1:16" s="7" customFormat="1" ht="24.75" customHeight="1" outlineLevel="1" x14ac:dyDescent="0.25">
      <c r="A64" s="143">
        <v>17</v>
      </c>
      <c r="B64" s="121" t="s">
        <v>2676</v>
      </c>
      <c r="C64" s="65" t="s">
        <v>31</v>
      </c>
      <c r="D64" s="63" t="s">
        <v>2690</v>
      </c>
      <c r="E64" s="144">
        <v>43819</v>
      </c>
      <c r="F64" s="144">
        <v>43921</v>
      </c>
      <c r="G64" s="159">
        <f t="shared" si="1"/>
        <v>3.4</v>
      </c>
      <c r="H64" s="121" t="s">
        <v>2689</v>
      </c>
      <c r="I64" s="63" t="s">
        <v>1078</v>
      </c>
      <c r="J64" s="63" t="s">
        <v>1080</v>
      </c>
      <c r="K64" s="117">
        <v>144459661</v>
      </c>
      <c r="L64" s="65" t="s">
        <v>1148</v>
      </c>
      <c r="M64" s="67">
        <v>1</v>
      </c>
      <c r="N64" s="65" t="s">
        <v>27</v>
      </c>
      <c r="O64" s="65" t="s">
        <v>1148</v>
      </c>
      <c r="P64" s="79"/>
    </row>
    <row r="65" spans="1:16" s="7" customFormat="1" ht="24.75" customHeight="1" outlineLevel="1" x14ac:dyDescent="0.25">
      <c r="A65" s="143">
        <v>18</v>
      </c>
      <c r="B65" s="121" t="s">
        <v>2676</v>
      </c>
      <c r="C65" s="65" t="s">
        <v>31</v>
      </c>
      <c r="D65" s="120" t="s">
        <v>2690</v>
      </c>
      <c r="E65" s="144">
        <v>43819</v>
      </c>
      <c r="F65" s="144">
        <v>43921</v>
      </c>
      <c r="G65" s="159">
        <f t="shared" si="1"/>
        <v>3.4</v>
      </c>
      <c r="H65" s="121" t="s">
        <v>2689</v>
      </c>
      <c r="I65" s="63" t="s">
        <v>1078</v>
      </c>
      <c r="J65" s="63" t="s">
        <v>1089</v>
      </c>
      <c r="K65" s="66"/>
      <c r="L65" s="65" t="s">
        <v>1148</v>
      </c>
      <c r="M65" s="116">
        <v>1</v>
      </c>
      <c r="N65" s="65" t="s">
        <v>27</v>
      </c>
      <c r="O65" s="123" t="s">
        <v>1148</v>
      </c>
      <c r="P65" s="79"/>
    </row>
    <row r="66" spans="1:16" s="7" customFormat="1" ht="24.75" customHeight="1" outlineLevel="1" x14ac:dyDescent="0.25">
      <c r="A66" s="143">
        <v>19</v>
      </c>
      <c r="B66" s="121" t="s">
        <v>2676</v>
      </c>
      <c r="C66" s="65" t="s">
        <v>31</v>
      </c>
      <c r="D66" s="120" t="s">
        <v>2690</v>
      </c>
      <c r="E66" s="144">
        <v>43819</v>
      </c>
      <c r="F66" s="144">
        <v>43921</v>
      </c>
      <c r="G66" s="159">
        <f t="shared" si="1"/>
        <v>3.4</v>
      </c>
      <c r="H66" s="121" t="s">
        <v>2689</v>
      </c>
      <c r="I66" s="63" t="s">
        <v>1078</v>
      </c>
      <c r="J66" s="63" t="s">
        <v>1090</v>
      </c>
      <c r="K66" s="66"/>
      <c r="L66" s="65" t="s">
        <v>1148</v>
      </c>
      <c r="M66" s="116">
        <v>1</v>
      </c>
      <c r="N66" s="65" t="s">
        <v>27</v>
      </c>
      <c r="O66" s="123" t="s">
        <v>1148</v>
      </c>
      <c r="P66" s="79"/>
    </row>
    <row r="67" spans="1:16" s="7" customFormat="1" ht="24.75" customHeight="1" outlineLevel="1" x14ac:dyDescent="0.25">
      <c r="A67" s="143">
        <v>20</v>
      </c>
      <c r="B67" s="121" t="s">
        <v>2676</v>
      </c>
      <c r="C67" s="65" t="s">
        <v>31</v>
      </c>
      <c r="D67" s="120" t="s">
        <v>2690</v>
      </c>
      <c r="E67" s="144">
        <v>43819</v>
      </c>
      <c r="F67" s="144">
        <v>43921</v>
      </c>
      <c r="G67" s="159">
        <f t="shared" si="1"/>
        <v>3.4</v>
      </c>
      <c r="H67" s="121" t="s">
        <v>2689</v>
      </c>
      <c r="I67" s="63" t="s">
        <v>1078</v>
      </c>
      <c r="J67" s="63" t="s">
        <v>253</v>
      </c>
      <c r="K67" s="66"/>
      <c r="L67" s="65" t="s">
        <v>1148</v>
      </c>
      <c r="M67" s="116">
        <v>1</v>
      </c>
      <c r="N67" s="65" t="s">
        <v>27</v>
      </c>
      <c r="O67" s="123" t="s">
        <v>1148</v>
      </c>
      <c r="P67" s="79"/>
    </row>
    <row r="68" spans="1:16" s="7" customFormat="1" ht="24.75" customHeight="1" outlineLevel="1" x14ac:dyDescent="0.25">
      <c r="A68" s="143">
        <v>21</v>
      </c>
      <c r="B68" s="121"/>
      <c r="C68" s="123"/>
      <c r="D68" s="120"/>
      <c r="E68" s="144"/>
      <c r="F68" s="144"/>
      <c r="G68" s="159" t="str">
        <f t="shared" si="1"/>
        <v/>
      </c>
      <c r="H68" s="121"/>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121"/>
      <c r="C74" s="123"/>
      <c r="D74" s="120"/>
      <c r="E74" s="144"/>
      <c r="F74" s="144"/>
      <c r="G74" s="159" t="str">
        <f t="shared" si="1"/>
        <v/>
      </c>
      <c r="H74" s="121"/>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0" t="s">
        <v>2633</v>
      </c>
      <c r="B109" s="211"/>
      <c r="C109" s="211"/>
      <c r="D109" s="211"/>
      <c r="E109" s="211"/>
      <c r="F109" s="211"/>
      <c r="G109" s="211"/>
      <c r="H109" s="211"/>
      <c r="I109" s="211"/>
      <c r="J109" s="211"/>
      <c r="K109" s="211"/>
      <c r="L109" s="211"/>
      <c r="M109" s="211"/>
      <c r="N109" s="211"/>
      <c r="O109" s="212"/>
      <c r="P109" s="76"/>
    </row>
    <row r="110" spans="1:16" ht="15" customHeight="1" x14ac:dyDescent="0.25">
      <c r="A110" s="213" t="s">
        <v>2656</v>
      </c>
      <c r="B110" s="214"/>
      <c r="C110" s="214"/>
      <c r="D110" s="214"/>
      <c r="E110" s="214"/>
      <c r="F110" s="214"/>
      <c r="G110" s="214"/>
      <c r="H110" s="214"/>
      <c r="I110" s="214"/>
      <c r="J110" s="214"/>
      <c r="K110" s="214"/>
      <c r="L110" s="214"/>
      <c r="M110" s="214"/>
      <c r="N110" s="214"/>
      <c r="O110" s="215"/>
    </row>
    <row r="111" spans="1:16" ht="15.75" thickBot="1" x14ac:dyDescent="0.3">
      <c r="A111" s="216"/>
      <c r="B111" s="217"/>
      <c r="C111" s="217"/>
      <c r="D111" s="217"/>
      <c r="E111" s="217"/>
      <c r="F111" s="217"/>
      <c r="G111" s="217"/>
      <c r="H111" s="217"/>
      <c r="I111" s="217"/>
      <c r="J111" s="217"/>
      <c r="K111" s="217"/>
      <c r="L111" s="217"/>
      <c r="M111" s="217"/>
      <c r="N111" s="217"/>
      <c r="O111" s="218"/>
    </row>
    <row r="112" spans="1:16" s="1" customFormat="1" ht="26.25" customHeight="1" thickBot="1" x14ac:dyDescent="0.3">
      <c r="I112" s="208" t="s">
        <v>9</v>
      </c>
      <c r="J112" s="20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+IF(AND(K114&gt;0,O114="Ejecución"),(K114/877802)*MI_Oferente_Singular!$N114,IF(AND(K114&gt;0,O114&lt;&gt;"Ejecución"),"-",""))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IF(AND(E115&lt;&gt;"",F115&lt;&gt;""),((F115-E115)/30),"")</f>
        <v/>
      </c>
      <c r="H115" s="64"/>
      <c r="I115" s="63"/>
      <c r="J115" s="63"/>
      <c r="K115" s="68"/>
      <c r="L115" s="100" t="str">
        <f>+IF(AND(K115&gt;0,O115="Ejecución"),(K115/877802)*MI_Oferente_Singular!$N115,IF(AND(K115&gt;0,O115&lt;&gt;"Ejecución"),"-",""))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IF(AND(E116&lt;&gt;"",F116&lt;&gt;""),((F116-E116)/30),"")</f>
        <v/>
      </c>
      <c r="H116" s="64"/>
      <c r="I116" s="63"/>
      <c r="J116" s="63"/>
      <c r="K116" s="68"/>
      <c r="L116" s="100" t="str">
        <f>+IF(AND(K116&gt;0,O116="Ejecución"),(K116/877802)*MI_Oferente_Singular!$N116,IF(AND(K116&gt;0,O116&lt;&gt;"Ejecución"),"-",""))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+IF(AND(K117&gt;0,O117="Ejecución"),(K117/877802)*MI_Oferente_Singular!$N117,IF(AND(K117&gt;0,O117&lt;&gt;"Ejecución"),"-",""))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+IF(AND(K118&gt;0,O118="Ejecución"),(K118/877802)*MI_Oferente_Singular!$N118,IF(AND(K118&gt;0,O118&lt;&gt;"Ejecución"),"-",""))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+IF(AND(K119&gt;0,O119="Ejecución"),(K119/877802)*MI_Oferente_Singular!$N119,IF(AND(K119&gt;0,O119&lt;&gt;"Ejecución"),"-",""))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+IF(AND(K120&gt;0,O120="Ejecución"),(K120/877802)*MI_Oferente_Singular!$N120,IF(AND(K120&gt;0,O120&lt;&gt;"Ejecución"),"-",""))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+IF(AND(K121&gt;0,O121="Ejecución"),(K121/877802)*MI_Oferente_Singular!$N121,IF(AND(K121&gt;0,O121&lt;&gt;"Ejecución"),"-",""))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+IF(AND(K122&gt;0,O122="Ejecución"),(K122/877802)*MI_Oferente_Singular!$N122,IF(AND(K122&gt;0,O122&lt;&gt;"Ejecución"),"-",""))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+IF(AND(K123&gt;0,O123="Ejecución"),(K123/877802)*MI_Oferente_Singular!$N123,IF(AND(K123&gt;0,O123&lt;&gt;"Ejecución"),"-",""))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+IF(AND(K124&gt;0,O124="Ejecución"),(K124/877802)*MI_Oferente_Singular!$N124,IF(AND(K124&gt;0,O124&lt;&gt;"Ejecución"),"-",""))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+IF(AND(K125&gt;0,O125="Ejecución"),(K125/877802)*MI_Oferente_Singular!$N125,IF(AND(K125&gt;0,O125&lt;&gt;"Ejecución"),"-",""))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+IF(AND(K126&gt;0,O126="Ejecución"),(K126/877802)*MI_Oferente_Singular!$N126,IF(AND(K126&gt;0,O126&lt;&gt;"Ejecución"),"-",""))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+IF(AND(K127&gt;0,O127="Ejecución"),(K127/877802)*MI_Oferente_Singular!$N127,IF(AND(K127&gt;0,O127&lt;&gt;"Ejecución"),"-",""))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+IF(AND(K128&gt;0,O128="Ejecución"),(K128/877802)*MI_Oferente_Singular!$N128,IF(AND(K128&gt;0,O128&lt;&gt;"Ejecución"),"-",""))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+IF(AND(K129&gt;0,O129="Ejecución"),(K129/877802)*MI_Oferente_Singular!$N129,IF(AND(K129&gt;0,O129&lt;&gt;"Ejecución"),"-",""))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+IF(AND(K130&gt;0,O130="Ejecución"),(K130/877802)*MI_Oferente_Singular!$N130,IF(AND(K130&gt;0,O130&lt;&gt;"Ejecución"),"-",""))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+IF(AND(K131&gt;0,O131="Ejecución"),(K131/877802)*MI_Oferente_Singular!$N131,IF(AND(K131&gt;0,O131&lt;&gt;"Ejecución"),"-",""))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+IF(AND(K132&gt;0,O132="Ejecución"),(K132/877802)*MI_Oferente_Singular!$N132,IF(AND(K132&gt;0,O132&lt;&gt;"Ejecución"),"-",""))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+IF(AND(K133&gt;0,O133="Ejecución"),(K133/877802)*MI_Oferente_Singular!$N133,IF(AND(K133&gt;0,O133&lt;&gt;"Ejecución"),"-",""))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+IF(AND(K134&gt;0,O134="Ejecución"),(K134/877802)*MI_Oferente_Singular!$N134,IF(AND(K134&gt;0,O134&lt;&gt;"Ejecución"),"-",""))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+IF(AND(K135&gt;0,O135="Ejecución"),(K135/877802)*MI_Oferente_Singular!$N135,IF(AND(K135&gt;0,O135&lt;&gt;"Ejecución"),"-",""))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+IF(AND(K136&gt;0,O136="Ejecución"),(K136/877802)*MI_Oferente_Singular!$N136,IF(AND(K136&gt;0,O136&lt;&gt;"Ejecución"),"-",""))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+IF(AND(K137&gt;0,O137="Ejecución"),(K137/877802)*MI_Oferente_Singular!$N137,IF(AND(K137&gt;0,O137&lt;&gt;"Ejecución"),"-",""))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+IF(AND(K138&gt;0,O138="Ejecución"),(K138/877802)*MI_Oferente_Singular!$N138,IF(AND(K138&gt;0,O138&lt;&gt;"Ejecución"),"-",""))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+IF(AND(K139&gt;0,O139="Ejecución"),(K139/877802)*MI_Oferente_Singular!$N139,IF(AND(K139&gt;0,O139&lt;&gt;"Ejecución"),"-",""))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+IF(AND(K140&gt;0,O140="Ejecución"),(K140/877802)*MI_Oferente_Singular!$N140,IF(AND(K140&gt;0,O140&lt;&gt;"Ejecución"),"-",""))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+IF(AND(K141&gt;0,O141="Ejecución"),(K141/877802)*MI_Oferente_Singular!$N141,IF(AND(K141&gt;0,O141&lt;&gt;"Ejecución"),"-",""))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+IF(AND(K142&gt;0,O142="Ejecución"),(K142/877802)*MI_Oferente_Singular!$N142,IF(AND(K142&gt;0,O142&lt;&gt;"Ejecución"),"-",""))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+IF(AND(K143&gt;0,O143="Ejecución"),(K143/877802)*MI_Oferente_Singular!$N143,IF(AND(K143&gt;0,O143&lt;&gt;"Ejecución"),"-",""))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+IF(AND(K144&gt;0,O144="Ejecución"),(K144/877802)*MI_Oferente_Singular!$N144,IF(AND(K144&gt;0,O144&lt;&gt;"Ejecución"),"-",""))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+IF(AND(K145&gt;0,O145="Ejecución"),(K145/877802)*MI_Oferente_Singular!$N145,IF(AND(K145&gt;0,O145&lt;&gt;"Ejecución"),"-",""))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+IF(AND(K146&gt;0,O146="Ejecución"),(K146/877802)*MI_Oferente_Singular!$N146,IF(AND(K146&gt;0,O146&lt;&gt;"Ejecución"),"-",""))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+IF(AND(K147&gt;0,O147="Ejecución"),(K147/877802)*MI_Oferente_Singular!$N147,IF(AND(K147&gt;0,O147&lt;&gt;"Ejecución"),"-",""))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+IF(AND(K148&gt;0,O148="Ejecución"),(K148/877802)*MI_Oferente_Singular!$N148,IF(AND(K148&gt;0,O148&lt;&gt;"Ejecución"),"-",""))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+IF(AND(K149&gt;0,O149="Ejecución"),(K149/877802)*MI_Oferente_Singular!$N149,IF(AND(K149&gt;0,O149&lt;&gt;"Ejecución"),"-",""))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+IF(AND(K150&gt;0,O150="Ejecución"),(K150/877802)*MI_Oferente_Singular!$N150,IF(AND(K150&gt;0,O150&lt;&gt;"Ejecución"),"-",""))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+IF(AND(K151&gt;0,O151="Ejecución"),(K151/877802)*MI_Oferente_Singular!$N151,IF(AND(K151&gt;0,O151&lt;&gt;"Ejecución"),"-",""))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+IF(AND(K152&gt;0,O152="Ejecución"),(K152/877802)*MI_Oferente_Singular!$N152,IF(AND(K152&gt;0,O152&lt;&gt;"Ejecución"),"-",""))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+IF(AND(K153&gt;0,O153="Ejecución"),(K153/877802)*MI_Oferente_Singular!$N153,IF(AND(K153&gt;0,O153&lt;&gt;"Ejecución"),"-",""))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+IF(AND(K154&gt;0,O154="Ejecución"),(K154/877802)*MI_Oferente_Singular!$N154,IF(AND(K154&gt;0,O154&lt;&gt;"Ejecución"),"-",""))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+IF(AND(K155&gt;0,O155="Ejecución"),(K155/877802)*MI_Oferente_Singular!$N155,IF(AND(K155&gt;0,O155&lt;&gt;"Ejecución"),"-",""))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+IF(AND(K156&gt;0,O156="Ejecución"),(K156/877802)*MI_Oferente_Singular!$N156,IF(AND(K156&gt;0,O156&lt;&gt;"Ejecución"),"-",""))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+IF(AND(K157&gt;0,O157="Ejecución"),(K157/877802)*MI_Oferente_Singular!$N157,IF(AND(K157&gt;0,O157&lt;&gt;"Ejecución"),"-",""))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+IF(AND(K158&gt;0,O158="Ejecución"),(K158/877802)*MI_Oferente_Singular!$N158,IF(AND(K158&gt;0,O158&lt;&gt;"Ejecución"),"-",""))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+IF(AND(K159&gt;0,O159="Ejecución"),(K159/877802)*MI_Oferente_Singular!$N159,IF(AND(K159&gt;0,O159&lt;&gt;"Ejecución"),"-",""))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+IF(AND(K160&gt;0,O160="Ejecución"),(K160/877802)*MI_Oferente_Singular!$N160,IF(AND(K160&gt;0,O160&lt;&gt;"Ejecución"),"-",""))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02" t="s">
        <v>2660</v>
      </c>
      <c r="B163" s="203"/>
      <c r="C163" s="203"/>
      <c r="D163" s="203"/>
      <c r="E163" s="204"/>
      <c r="F163" s="225" t="s">
        <v>2661</v>
      </c>
      <c r="G163" s="225"/>
      <c r="H163" s="22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0" t="s">
        <v>2614</v>
      </c>
      <c r="C165" s="200"/>
      <c r="D165" s="200"/>
      <c r="E165" s="8"/>
      <c r="F165" s="5"/>
      <c r="G165" s="205" t="s">
        <v>2614</v>
      </c>
      <c r="H165" s="205"/>
      <c r="I165" s="206" t="s">
        <v>1164</v>
      </c>
      <c r="J165" s="207"/>
      <c r="K165" s="207"/>
      <c r="L165" s="207"/>
      <c r="M165" s="207"/>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27" t="s">
        <v>2643</v>
      </c>
      <c r="J167" s="228"/>
      <c r="K167" s="228"/>
      <c r="L167" s="228"/>
      <c r="M167" s="228"/>
      <c r="N167" s="228"/>
      <c r="O167" s="229"/>
      <c r="U167" s="51"/>
    </row>
    <row r="168" spans="1:28" x14ac:dyDescent="0.25">
      <c r="A168" s="9"/>
      <c r="B168" s="226" t="s">
        <v>2658</v>
      </c>
      <c r="C168" s="226"/>
      <c r="D168" s="226"/>
      <c r="E168" s="8"/>
      <c r="F168" s="5"/>
      <c r="H168" s="81" t="s">
        <v>2657</v>
      </c>
      <c r="I168" s="227"/>
      <c r="J168" s="228"/>
      <c r="K168" s="228"/>
      <c r="L168" s="228"/>
      <c r="M168" s="228"/>
      <c r="N168" s="228"/>
      <c r="O168" s="22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219" t="s">
        <v>2674</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2669</v>
      </c>
      <c r="C176" s="249"/>
      <c r="D176" s="249"/>
      <c r="E176" s="249"/>
      <c r="F176" s="249"/>
      <c r="G176" s="249"/>
      <c r="H176" s="20"/>
      <c r="I176" s="243" t="s">
        <v>2675</v>
      </c>
      <c r="J176" s="244"/>
      <c r="K176" s="244"/>
      <c r="L176" s="244"/>
      <c r="M176" s="244"/>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43" t="s">
        <v>2615</v>
      </c>
      <c r="F177" s="244"/>
      <c r="G177" s="245"/>
      <c r="H177" s="5"/>
      <c r="I177" s="234" t="s">
        <v>17</v>
      </c>
      <c r="J177" s="235"/>
      <c r="K177" s="235"/>
      <c r="L177" s="236"/>
      <c r="M177" s="247" t="s">
        <v>2672</v>
      </c>
      <c r="O177" s="8"/>
      <c r="Q177" s="19"/>
      <c r="R177" s="19"/>
      <c r="S177" s="19"/>
      <c r="T177" s="19"/>
      <c r="U177" s="19"/>
      <c r="V177" s="19"/>
      <c r="W177" s="19"/>
      <c r="X177" s="19"/>
      <c r="Y177" s="19"/>
      <c r="Z177" s="19"/>
      <c r="AA177" s="19"/>
      <c r="AB177" s="19"/>
    </row>
    <row r="178" spans="1:28" ht="23.25" x14ac:dyDescent="0.25">
      <c r="A178" s="9"/>
      <c r="B178" s="237"/>
      <c r="C178" s="238"/>
      <c r="D178" s="239"/>
      <c r="E178" s="166" t="s">
        <v>2616</v>
      </c>
      <c r="F178" s="28" t="s">
        <v>2617</v>
      </c>
      <c r="G178" s="28" t="s">
        <v>2618</v>
      </c>
      <c r="H178" s="5"/>
      <c r="I178" s="237"/>
      <c r="J178" s="238"/>
      <c r="K178" s="238"/>
      <c r="L178" s="239"/>
      <c r="M178" s="248"/>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40" t="s">
        <v>2669</v>
      </c>
      <c r="C179" s="240"/>
      <c r="D179" s="240"/>
      <c r="E179" s="170">
        <v>0.02</v>
      </c>
      <c r="F179" s="169"/>
      <c r="G179" s="164" t="str">
        <f>IF(F179&gt;0,SUM(E179+F179),"")</f>
        <v/>
      </c>
      <c r="H179" s="5"/>
      <c r="I179" s="240" t="s">
        <v>2671</v>
      </c>
      <c r="J179" s="240"/>
      <c r="K179" s="240"/>
      <c r="L179" s="24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42"/>
      <c r="C180" s="242"/>
      <c r="D180" s="242"/>
      <c r="E180" s="168"/>
      <c r="H180" s="5"/>
      <c r="I180" s="242"/>
      <c r="J180" s="242"/>
      <c r="K180" s="242"/>
      <c r="L180" s="242"/>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42"/>
      <c r="C181" s="242"/>
      <c r="D181" s="242"/>
      <c r="E181" s="168"/>
      <c r="H181" s="5"/>
      <c r="I181" s="242"/>
      <c r="J181" s="242"/>
      <c r="K181" s="242"/>
      <c r="L181" s="24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42"/>
      <c r="C182" s="242"/>
      <c r="D182" s="242"/>
      <c r="E182" s="168"/>
      <c r="H182" s="5"/>
      <c r="I182" s="242"/>
      <c r="J182" s="242"/>
      <c r="K182" s="242"/>
      <c r="L182" s="24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42"/>
      <c r="J183" s="242"/>
      <c r="K183" s="242"/>
      <c r="L183" s="24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46" t="s">
        <v>2628</v>
      </c>
      <c r="L185" s="246"/>
      <c r="M185" s="94">
        <f>+J185*(SUM(K20:K35))</f>
        <v>14480518.4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3" t="s">
        <v>2636</v>
      </c>
      <c r="C192" s="233"/>
      <c r="E192" s="5" t="s">
        <v>20</v>
      </c>
      <c r="H192" s="26" t="s">
        <v>24</v>
      </c>
      <c r="J192" s="5" t="s">
        <v>2637</v>
      </c>
      <c r="K192" s="5"/>
      <c r="M192" s="5"/>
      <c r="N192" s="5"/>
      <c r="O192" s="8"/>
      <c r="Q192" s="153"/>
      <c r="R192" s="154"/>
      <c r="S192" s="154"/>
      <c r="T192" s="153"/>
    </row>
    <row r="193" spans="1:18" x14ac:dyDescent="0.25">
      <c r="A193" s="9"/>
      <c r="C193" s="124">
        <v>42489</v>
      </c>
      <c r="D193" s="5"/>
      <c r="E193" s="125">
        <v>1017</v>
      </c>
      <c r="F193" s="5"/>
      <c r="G193" s="5"/>
      <c r="H193" s="146" t="s">
        <v>2691</v>
      </c>
      <c r="J193" s="5"/>
      <c r="K193" s="126">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41" t="s">
        <v>2659</v>
      </c>
      <c r="C199" s="241"/>
      <c r="D199" s="241"/>
      <c r="E199" s="241"/>
      <c r="F199" s="241"/>
      <c r="G199" s="241"/>
      <c r="H199" s="241"/>
      <c r="I199" s="241"/>
      <c r="J199" s="241"/>
      <c r="K199" s="241"/>
      <c r="L199" s="241"/>
      <c r="M199" s="241"/>
      <c r="N199" s="24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2695</v>
      </c>
      <c r="L211" s="21"/>
      <c r="M211" s="21"/>
      <c r="N211" s="21"/>
      <c r="O211" s="8"/>
    </row>
    <row r="212" spans="1:15" x14ac:dyDescent="0.25">
      <c r="A212" s="9"/>
      <c r="B212" s="27" t="s">
        <v>2619</v>
      </c>
      <c r="C212" s="146" t="s">
        <v>2691</v>
      </c>
      <c r="D212" s="21"/>
      <c r="G212" s="27" t="s">
        <v>2621</v>
      </c>
      <c r="H212" s="147" t="s">
        <v>2692</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I176:M176"/>
    <mergeCell ref="B180:D180"/>
    <mergeCell ref="I181:L181"/>
    <mergeCell ref="K185:L185"/>
    <mergeCell ref="B181:D181"/>
    <mergeCell ref="I182:L182"/>
    <mergeCell ref="I183:L183"/>
    <mergeCell ref="M177:M178"/>
    <mergeCell ref="B176:G176"/>
    <mergeCell ref="B200:N200"/>
    <mergeCell ref="B201:N201"/>
    <mergeCell ref="B192:C192"/>
    <mergeCell ref="I177:L178"/>
    <mergeCell ref="I179:L179"/>
    <mergeCell ref="B199:N199"/>
    <mergeCell ref="A189:O190"/>
    <mergeCell ref="A197:O197"/>
    <mergeCell ref="B182:D182"/>
    <mergeCell ref="B177:D178"/>
    <mergeCell ref="E177:G177"/>
    <mergeCell ref="A188:O188"/>
    <mergeCell ref="I180:L180"/>
    <mergeCell ref="B179:D179"/>
    <mergeCell ref="A173:O174"/>
    <mergeCell ref="A162:E162"/>
    <mergeCell ref="F162:H162"/>
    <mergeCell ref="I162:O162"/>
    <mergeCell ref="A163:E163"/>
    <mergeCell ref="F163:H163"/>
    <mergeCell ref="A172:O172"/>
    <mergeCell ref="B168:D168"/>
    <mergeCell ref="I167:O168"/>
    <mergeCell ref="A41:O41"/>
    <mergeCell ref="I163:O163"/>
    <mergeCell ref="B165:D165"/>
    <mergeCell ref="G165:H165"/>
    <mergeCell ref="I165:M165"/>
    <mergeCell ref="I112:J112"/>
    <mergeCell ref="A43:O43"/>
    <mergeCell ref="A44:O45"/>
    <mergeCell ref="A109:O109"/>
    <mergeCell ref="A110:O111"/>
    <mergeCell ref="C2:K4"/>
    <mergeCell ref="L15:M15"/>
    <mergeCell ref="A17:G17"/>
    <mergeCell ref="B37:F37"/>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5"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ustomWidth="1"/>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4D4517-3B93-4010-817F-F0B131D4161C}">
  <ds:schemaRefs>
    <ds:schemaRef ds:uri="http://purl.org/dc/terms/"/>
    <ds:schemaRef ds:uri="4fb10211-09fb-4e80-9f0b-184718d5d98c"/>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2020-12-24T17:33:01Z</cp:lastPrinted>
  <dcterms:created xsi:type="dcterms:W3CDTF">2020-10-14T21:57:42Z</dcterms:created>
  <dcterms:modified xsi:type="dcterms:W3CDTF">2020-12-24T17:34:32Z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