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https://volverasonreir-my.sharepoint.com/personal/proyectos_volverasonreir_org/Documents/ARCHIVOS 2020/INVITACIONES A OFERTAR HOGARES NOV 2020/ROMELIO BGA 2021-68-6800245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<sst xmlns="http://schemas.openxmlformats.org/spreadsheetml/2006/main" count="3543" uniqueCount="2852">
  <si>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</si>
  <si>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</si>
  <si>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</si>
  <si>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</si>
  <si>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</si>
  <si>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</si>
  <si>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</si>
  <si>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</si>
  <si>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</si>
  <si>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</si>
  <si>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</si>
  <si>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</si>
  <si>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</si>
  <si>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</si>
  <si>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</si>
  <si>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</si>
  <si>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</si>
  <si>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</si>
  <si>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</si>
  <si>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</si>
  <si>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</si>
  <si>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</si>
  <si>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</si>
  <si>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</si>
  <si>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</si>
  <si>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</si>
  <si>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</si>
  <si>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</si>
  <si>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</si>
  <si>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</si>
  <si>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</si>
  <si>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</si>
  <si>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</si>
  <si>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</si>
  <si>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</si>
  <si>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</si>
  <si>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</si>
  <si>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</si>
  <si>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</si>
  <si>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</si>
  <si>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</si>
  <si>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</si>
  <si>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</si>
  <si>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</si>
  <si>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</si>
  <si>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</si>
  <si>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</si>
  <si>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</si>
  <si>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</si>
  <si>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</si>
  <si>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</si>
  <si>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</si>
  <si>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</si>
  <si>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</si>
  <si>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</si>
  <si>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</si>
  <si>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</si>
  <si>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</si>
  <si>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</si>
  <si>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</si>
  <si>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</si>
  <si>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</si>
  <si>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</si>
  <si>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</si>
  <si>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</si>
  <si>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</si>
  <si>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</si>
  <si>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</si>
  <si>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</si>
  <si>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</si>
  <si>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</si>
  <si>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</si>
  <si>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</si>
  <si>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</si>
  <si>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</si>
  <si>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</si>
  <si>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</si>
  <si>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</si>
  <si>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</si>
  <si>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</si>
  <si>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</si>
  <si>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</si>
  <si>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</si>
  <si>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</si>
  <si>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</si>
  <si>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</si>
  <si>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</si>
  <si>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</si>
  <si>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</si>
  <si>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</si>
  <si>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</si>
  <si>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</si>
  <si>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</si>
  <si>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</si>
  <si>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</si>
  <si>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</si>
  <si>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</si>
  <si>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</si>
  <si>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</si>
  <si>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</si>
  <si>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</si>
  <si>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</si>
  <si>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</si>
  <si>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</si>
  <si>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</si>
  <si>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</si>
  <si>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</si>
  <si>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</si>
  <si>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</si>
  <si>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</si>
  <si>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</si>
  <si>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</si>
  <si>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</si>
  <si>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</si>
  <si>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</si>
  <si>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</si>
  <si>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</si>
  <si>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</si>
  <si>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</si>
  <si>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</si>
  <si>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</si>
  <si>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</si>
  <si>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</si>
  <si>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</si>
  <si>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</si>
  <si>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</si>
  <si>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</si>
  <si>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</si>
  <si>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</si>
  <si>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</si>
  <si>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</si>
  <si>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</si>
  <si>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</si>
  <si>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</si>
  <si>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</si>
  <si>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</si>
  <si>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</si>
  <si>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</si>
  <si>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</si>
  <si>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</si>
  <si>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</si>
  <si>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</si>
  <si>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</si>
  <si>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</si>
  <si>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</si>
  <si>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</si>
  <si>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</si>
  <si>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</si>
  <si>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</si>
  <si>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</si>
  <si>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</si>
  <si>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</si>
  <si>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</si>
  <si>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</si>
  <si>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</si>
  <si>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</si>
  <si>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</si>
  <si>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</si>
  <si>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</si>
  <si>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</si>
  <si>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</si>
  <si>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</si>
  <si>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</si>
  <si>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</si>
  <si>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</si>
  <si>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</si>
  <si>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</si>
  <si>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</si>
  <si>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</si>
  <si>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</si>
  <si>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</si>
  <si>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</si>
  <si>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</si>
  <si>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</si>
  <si>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</si>
  <si>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</si>
  <si>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</si>
  <si>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</si>
  <si>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</si>
  <si>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</si>
  <si>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</si>
  <si>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</si>
  <si>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</si>
  <si>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</si>
  <si>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</si>
  <si>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</si>
  <si>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</si>
  <si>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</si>
  <si>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</si>
  <si>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</si>
  <si>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</si>
  <si>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</si>
  <si>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</si>
  <si>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</si>
  <si>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</si>
  <si>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</si>
  <si>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</si>
  <si>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</si>
  <si>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</si>
  <si>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</si>
  <si>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</si>
  <si>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</si>
  <si>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</si>
  <si>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</si>
  <si>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</si>
  <si>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</si>
  <si>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</si>
  <si>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</si>
  <si>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</si>
  <si>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</si>
  <si>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</si>
  <si>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</si>
  <si>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</si>
  <si>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</si>
  <si>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</si>
  <si>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</si>
  <si>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</si>
  <si>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</si>
  <si>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</si>
  <si>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</si>
  <si>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</si>
  <si>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</si>
  <si>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</si>
  <si>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</si>
  <si>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</si>
  <si>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</si>
  <si>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</si>
  <si>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</si>
  <si>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</si>
  <si>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</si>
  <si>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</si>
  <si>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</si>
  <si>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</si>
  <si>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</si>
  <si>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</si>
  <si>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</si>
  <si>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</si>
  <si>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</si>
  <si>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</si>
  <si>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</si>
  <si>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</si>
  <si>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</si>
  <si>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</si>
  <si>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</si>
  <si>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</si>
  <si>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</si>
  <si>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</si>
  <si>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</si>
  <si>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</si>
  <si>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</si>
  <si>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</si>
  <si>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</si>
  <si>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</si>
  <si>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</si>
  <si>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</si>
  <si>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</si>
  <si>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</si>
  <si>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</si>
  <si>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</si>
  <si>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</si>
  <si>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</si>
  <si>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</si>
  <si>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</si>
  <si>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</si>
  <si>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</si>
  <si>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</si>
  <si>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</si>
  <si>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</si>
  <si>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</si>
  <si>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</si>
  <si>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</si>
  <si>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</si>
  <si>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</si>
  <si>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</si>
  <si>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</si>
  <si>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</si>
  <si>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</si>
  <si>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</si>
  <si>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</si>
  <si>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</si>
  <si>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</si>
  <si>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</si>
  <si>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</si>
  <si>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</si>
  <si>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</si>
  <si>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</si>
  <si>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</si>
  <si>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</si>
  <si>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</si>
  <si>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</si>
  <si>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</si>
  <si>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</si>
  <si>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</si>
  <si>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</si>
  <si>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</si>
  <si>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</si>
  <si>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</si>
  <si>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</si>
  <si>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</si>
  <si>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</si>
  <si>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</si>
  <si>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</si>
  <si>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</si>
  <si>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</si>
  <si>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</si>
  <si>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</si>
  <si>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</si>
  <si>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</si>
  <si>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</si>
  <si>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</si>
  <si>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</si>
  <si>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</si>
  <si>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</si>
  <si>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</si>
  <si>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</si>
  <si>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</si>
  <si>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</si>
  <si>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</si>
  <si>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</si>
  <si>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</si>
  <si>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</si>
  <si>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</si>
  <si>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</si>
  <si>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</si>
  <si>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</si>
  <si>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</si>
  <si>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</si>
  <si>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</si>
  <si>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</si>
  <si>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</si>
  <si>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</si>
  <si>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</si>
  <si>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</si>
  <si>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</si>
  <si>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</si>
  <si>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</si>
  <si>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</si>
  <si>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</si>
  <si>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</si>
  <si>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</si>
  <si>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</si>
  <si>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</si>
  <si>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</si>
  <si>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</si>
  <si>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</si>
  <si>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</si>
  <si>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</si>
  <si>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</si>
  <si>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</si>
  <si>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</si>
  <si>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</si>
  <si>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</si>
  <si>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</si>
  <si>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</si>
  <si>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</si>
  <si>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</si>
  <si>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</si>
  <si>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</si>
  <si>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</si>
  <si>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</si>
  <si>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</si>
  <si>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</si>
  <si>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</si>
  <si>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</si>
  <si>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</si>
  <si>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</si>
  <si>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</si>
  <si>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</si>
  <si>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</si>
  <si>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</si>
  <si>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</si>
  <si>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</si>
  <si>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</si>
  <si>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</si>
  <si>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</si>
  <si>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</si>
  <si>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</si>
  <si>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</si>
  <si>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</si>
  <si>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</si>
  <si>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</si>
  <si>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</si>
  <si>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</si>
  <si>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</si>
  <si>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</si>
  <si>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</si>
  <si>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</si>
  <si>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</si>
  <si>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</si>
  <si>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</si>
  <si>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</si>
  <si>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</si>
  <si>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</si>
  <si>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</si>
  <si>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</si>
  <si>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</si>
  <si>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</si>
  <si>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</si>
  <si>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</si>
  <si>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</si>
  <si>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</si>
  <si>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</si>
  <si>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</si>
  <si>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</si>
  <si>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</si>
  <si>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</si>
  <si>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</si>
  <si>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</si>
  <si>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</si>
  <si>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</si>
  <si>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</si>
  <si>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</si>
  <si>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</si>
  <si>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</si>
  <si>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</si>
  <si>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</si>
  <si>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</si>
  <si>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</si>
  <si>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</si>
  <si>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</si>
  <si>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</si>
  <si>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</si>
  <si>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</si>
  <si>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</si>
  <si>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</si>
  <si>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</si>
  <si>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</si>
  <si>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</si>
  <si>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</si>
  <si>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</si>
  <si>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</si>
  <si>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</si>
  <si>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</si>
  <si>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</si>
  <si>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</si>
  <si>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</si>
  <si>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</si>
  <si>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</si>
  <si>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</si>
  <si>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</si>
  <si>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</si>
  <si>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</si>
  <si>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</si>
  <si>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</si>
  <si>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</si>
  <si>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</si>
  <si>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</si>
  <si>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</si>
  <si>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</si>
  <si>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</si>
  <si>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</si>
  <si>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</si>
  <si>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</si>
  <si>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</si>
  <si>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</si>
  <si>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</si>
  <si>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</si>
  <si>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</si>
  <si>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</si>
  <si>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</si>
  <si>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</si>
  <si>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</si>
  <si>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</si>
  <si>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</si>
  <si>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</si>
  <si>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</si>
  <si>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</si>
  <si>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</si>
  <si>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</si>
  <si>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</si>
  <si>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</si>
  <si>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</si>
  <si>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</si>
  <si>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</si>
  <si>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</si>
  <si>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</si>
  <si>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</si>
  <si>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</si>
  <si>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</si>
  <si>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</si>
  <si>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</si>
  <si>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</si>
  <si>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</si>
  <si>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</si>
  <si>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</si>
  <si>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</si>
  <si>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</si>
  <si>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</si>
  <si>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</si>
  <si>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</si>
  <si>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</si>
  <si>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</si>
  <si>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</si>
  <si>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</si>
  <si>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</si>
  <si>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</si>
  <si>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</si>
  <si>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</si>
  <si>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</si>
  <si>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</si>
  <si>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</si>
  <si>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</si>
  <si>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</si>
  <si>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</si>
  <si>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</si>
  <si>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</si>
  <si>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</si>
  <si>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</si>
  <si>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</si>
  <si>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</si>
  <si>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</si>
  <si>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</si>
  <si>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</si>
  <si>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</si>
  <si>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</si>
  <si>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</si>
  <si>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</si>
  <si>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</si>
  <si>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</si>
  <si>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</si>
  <si>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</si>
  <si>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</si>
  <si>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</si>
  <si>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</si>
  <si>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</si>
  <si>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</si>
  <si>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</si>
  <si>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</si>
  <si>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</si>
  <si>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</si>
  <si>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</si>
  <si>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</si>
  <si>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</si>
  <si>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</si>
  <si>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</si>
  <si>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</si>
  <si>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</si>
  <si>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</si>
  <si>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</si>
  <si>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</si>
  <si>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</si>
  <si>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</si>
  <si>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</si>
  <si>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</si>
  <si>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</si>
  <si>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</si>
  <si>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</si>
  <si>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</si>
  <si>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</si>
  <si>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</si>
  <si>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</si>
  <si>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</si>
  <si>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</si>
  <si>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</si>
  <si>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</si>
  <si>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</si>
  <si>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</si>
  <si>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</si>
  <si>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</si>
  <si>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</si>
  <si>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</si>
  <si>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</si>
  <si>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</si>
  <si>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</si>
  <si>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</si>
  <si>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</si>
  <si>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</si>
  <si>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</si>
  <si>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</si>
  <si>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</si>
  <si>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</si>
  <si>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</si>
  <si>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</si>
  <si>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</si>
  <si>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</si>
  <si>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</si>
  <si>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</si>
  <si>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</si>
  <si>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</si>
  <si>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</si>
  <si>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</si>
  <si>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</si>
  <si>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</si>
  <si>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</si>
  <si>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</si>
  <si>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</si>
  <si>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</si>
  <si>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</si>
  <si>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</si>
  <si>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</si>
  <si>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</si>
  <si>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</si>
  <si>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</si>
  <si>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</si>
  <si>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</si>
  <si>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</si>
  <si>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</si>
  <si>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</si>
  <si>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</si>
  <si>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</si>
  <si>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</si>
  <si>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</si>
  <si>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</si>
  <si>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</si>
  <si>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</si>
  <si>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</si>
  <si>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</si>
  <si>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</si>
  <si>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</si>
  <si>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</si>
  <si>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</si>
  <si>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</si>
  <si>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</si>
  <si>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</si>
  <si>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</si>
  <si>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</si>
  <si>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</si>
  <si>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</si>
  <si>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</si>
  <si>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</si>
  <si>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</si>
  <si>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</si>
  <si>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</si>
  <si>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</si>
  <si>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</si>
  <si>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</si>
  <si>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</si>
  <si>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</si>
  <si>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</si>
  <si>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</si>
  <si>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</si>
  <si>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</si>
  <si>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</si>
  <si>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</si>
  <si>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</si>
  <si>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</si>
  <si>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</si>
  <si>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</si>
  <si>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</si>
  <si>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</si>
  <si>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</si>
  <si>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</si>
  <si>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</si>
  <si>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</si>
  <si>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</si>
  <si>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</si>
  <si>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</si>
  <si>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</si>
  <si>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</si>
  <si>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</si>
  <si>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</si>
  <si>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</si>
  <si>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</si>
  <si>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</si>
  <si>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</si>
  <si>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</si>
  <si>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</si>
  <si>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</si>
  <si>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</si>
  <si>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</si>
  <si>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</si>
  <si>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</si>
  <si>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</si>
  <si>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</si>
  <si>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</si>
  <si>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</si>
  <si>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</si>
  <si>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</si>
  <si>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</si>
  <si>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</si>
  <si>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</si>
  <si>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</si>
  <si>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</si>
  <si>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</si>
  <si>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</si>
  <si>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</si>
  <si>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</si>
  <si>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</si>
  <si>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</si>
  <si>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</si>
  <si>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</si>
  <si>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</si>
  <si>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</si>
  <si>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</si>
  <si>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</si>
  <si>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</si>
  <si>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</si>
  <si>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</si>
  <si>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</si>
  <si>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</si>
  <si>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</si>
  <si>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</si>
  <si>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</si>
  <si>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</si>
  <si>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</si>
  <si>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</si>
  <si>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</si>
  <si>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</si>
  <si>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</si>
  <si>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</si>
  <si>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</si>
  <si>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</si>
  <si>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</si>
  <si>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</si>
  <si>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</si>
  <si>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</si>
  <si>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</si>
  <si>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</si>
  <si>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</si>
  <si>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</si>
  <si>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</si>
  <si>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</si>
  <si>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</si>
  <si>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</si>
  <si>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</si>
  <si>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</si>
  <si>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</si>
  <si>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</si>
  <si>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</si>
  <si>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</si>
  <si>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</si>
  <si>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</si>
  <si>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</si>
  <si>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</si>
  <si>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</si>
  <si>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</si>
  <si>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</si>
  <si>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</si>
  <si>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</si>
  <si>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</si>
  <si>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</si>
  <si>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</si>
  <si>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</si>
  <si>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</si>
  <si>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</si>
  <si>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</si>
  <si>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</si>
  <si>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</si>
  <si>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</si>
  <si>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</si>
  <si>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</si>
  <si>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</si>
  <si>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</si>
  <si>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</si>
  <si>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</si>
  <si>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</si>
  <si>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</si>
  <si>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</si>
  <si>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</si>
  <si>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</si>
  <si>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</si>
  <si>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</si>
  <si>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</si>
  <si>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</si>
  <si>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</si>
  <si>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</si>
  <si>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</si>
  <si>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</si>
  <si>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</si>
  <si>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</si>
  <si>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</si>
  <si>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</si>
  <si>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</si>
  <si>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</si>
  <si>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</si>
  <si>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</si>
  <si>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</si>
  <si>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</si>
  <si>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</si>
  <si>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</si>
  <si>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</si>
  <si>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</si>
  <si>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</si>
  <si>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</si>
  <si>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</si>
  <si>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</si>
  <si>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</si>
  <si>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</si>
  <si>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</si>
  <si>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</si>
  <si>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</si>
  <si>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</si>
  <si>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</si>
  <si>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</si>
  <si>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</si>
  <si>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</si>
  <si>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</si>
  <si>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</si>
  <si>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</si>
  <si>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</si>
  <si>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</si>
  <si>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</si>
  <si>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</si>
  <si>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</si>
  <si>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</si>
  <si>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</si>
  <si>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</si>
  <si>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</si>
  <si>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</si>
  <si>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</si>
  <si>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</si>
  <si>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</si>
  <si>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</si>
  <si>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</si>
  <si>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</si>
  <si>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</si>
  <si>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</si>
  <si>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</si>
  <si>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</si>
  <si>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</si>
  <si>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</si>
  <si>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</si>
  <si>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</si>
  <si>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</si>
  <si>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</si>
  <si>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</si>
  <si>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</si>
  <si>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</si>
  <si>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</si>
  <si>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</si>
  <si>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</si>
  <si>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</si>
  <si>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</si>
  <si>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</si>
  <si>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</si>
  <si>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</si>
  <si>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</si>
  <si>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</si>
  <si>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</si>
  <si>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</si>
  <si>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</si>
  <si>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</si>
  <si>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</si>
  <si>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</si>
  <si>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</si>
  <si>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</si>
  <si>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</si>
  <si>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</si>
  <si>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</si>
  <si>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</si>
  <si>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</si>
  <si>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</si>
  <si>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</si>
  <si>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</si>
  <si>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</si>
  <si>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</si>
  <si>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</si>
  <si>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</si>
  <si>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</si>
  <si>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</si>
  <si>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</si>
  <si>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</si>
  <si>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</si>
  <si>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</si>
  <si>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</si>
  <si>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</si>
  <si>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</si>
  <si>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</si>
  <si>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</si>
  <si>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</si>
  <si>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</si>
  <si>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</si>
  <si>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</si>
  <si>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</si>
  <si>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</si>
  <si>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</si>
  <si>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</si>
  <si>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</si>
  <si>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</si>
  <si>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</si>
  <si>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</si>
  <si>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</si>
  <si>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</si>
  <si>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</si>
  <si>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</si>
  <si>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</si>
  <si>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</si>
  <si>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</si>
  <si>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</si>
  <si>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</si>
  <si>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</si>
  <si>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</si>
  <si>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</si>
  <si>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</si>
  <si>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</si>
  <si>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</si>
  <si>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</si>
  <si>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</si>
  <si>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</si>
  <si>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</si>
  <si>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</si>
  <si>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</si>
  <si>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</si>
  <si>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</si>
  <si>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</si>
  <si>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</si>
  <si>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</si>
  <si>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</si>
  <si>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</si>
  <si>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</si>
  <si>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</si>
  <si>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</si>
  <si>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</si>
  <si>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</si>
  <si>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</si>
  <si>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</si>
  <si>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</si>
  <si>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</si>
  <si>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</si>
  <si>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</si>
  <si>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</si>
  <si>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</si>
  <si>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</si>
  <si>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</si>
  <si>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</si>
  <si>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</si>
  <si>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</si>
  <si>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</si>
  <si>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</si>
  <si>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</si>
  <si>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</si>
  <si>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</si>
  <si>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</si>
  <si>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</si>
  <si>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</si>
  <si>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</si>
  <si>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</si>
  <si>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</si>
  <si>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</si>
  <si>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</si>
  <si>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</si>
  <si>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</si>
  <si>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</si>
  <si>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</si>
  <si>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</si>
  <si>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</si>
  <si>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</si>
  <si>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</si>
  <si>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</si>
  <si>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</si>
  <si>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</si>
  <si>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</si>
  <si>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</si>
  <si>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</si>
  <si>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</si>
  <si>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</si>
  <si>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</si>
  <si>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</si>
  <si>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</si>
  <si>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</si>
  <si>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</si>
  <si>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</si>
  <si>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</si>
  <si>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</si>
  <si>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</si>
  <si>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</si>
  <si>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</si>
  <si>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</si>
  <si>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</si>
  <si>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</si>
  <si>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</si>
  <si>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</si>
  <si>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</si>
  <si>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</si>
  <si>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</si>
  <si>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</si>
  <si>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</si>
  <si>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</si>
  <si>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</si>
  <si>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</si>
  <si>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</si>
  <si>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</si>
  <si>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</si>
  <si>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</si>
  <si>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</si>
  <si>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</si>
  <si>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</si>
  <si>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</si>
  <si>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</si>
  <si>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</si>
  <si>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</si>
  <si>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</si>
  <si>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</si>
  <si>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</si>
  <si>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</si>
  <si>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</si>
  <si>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</si>
  <si>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</si>
  <si>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</si>
  <si>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</si>
  <si>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</si>
  <si>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</si>
  <si>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</si>
  <si>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</si>
  <si>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</si>
  <si>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</si>
  <si>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</si>
  <si>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</si>
  <si>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</si>
  <si>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</si>
  <si>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</si>
  <si>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</si>
  <si>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</si>
  <si>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</si>
  <si>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</si>
  <si>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</si>
  <si>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</si>
  <si>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</si>
  <si>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</si>
  <si>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</si>
  <si>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</si>
  <si>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</si>
  <si>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</si>
  <si>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</si>
  <si>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</si>
  <si>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</si>
  <si>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</si>
  <si>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</si>
  <si>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</si>
  <si>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</si>
  <si>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</si>
  <si>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</si>
  <si>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</si>
  <si>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</si>
  <si>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</si>
  <si>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</si>
  <si>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</si>
  <si>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</si>
  <si>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</si>
  <si>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</si>
  <si>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</si>
  <si>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</si>
  <si>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</si>
  <si>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</si>
  <si>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</si>
  <si>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</si>
  <si>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</si>
  <si>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</si>
  <si>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</si>
  <si>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</si>
  <si>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</si>
  <si>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</si>
  <si>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</si>
  <si>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</si>
  <si>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</si>
  <si>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</si>
  <si>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</si>
  <si>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</si>
  <si>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</si>
  <si>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</si>
  <si>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</si>
  <si>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</si>
  <si>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</si>
  <si>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</si>
  <si>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</si>
  <si>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</si>
  <si>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</si>
  <si>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</si>
  <si>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</si>
  <si>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</si>
  <si>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</si>
  <si>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</si>
  <si>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</si>
  <si>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</si>
  <si>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</si>
  <si>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</si>
  <si>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</si>
  <si>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</si>
  <si>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</si>
  <si>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</si>
  <si>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</si>
  <si>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</si>
  <si>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</si>
  <si>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</si>
  <si>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</si>
  <si>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</si>
  <si>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</si>
  <si>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</si>
  <si>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</si>
  <si>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</si>
  <si>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</si>
  <si>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</si>
  <si>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</si>
  <si>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</si>
  <si>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</si>
  <si>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</si>
  <si>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</si>
  <si>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</si>
  <si>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</si>
  <si>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</si>
  <si>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</si>
  <si>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</si>
  <si>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</si>
  <si>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</si>
  <si>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</si>
  <si>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</si>
  <si>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</si>
  <si>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</si>
  <si>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</si>
  <si>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</si>
  <si>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</si>
  <si>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</si>
  <si>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</si>
  <si>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</si>
  <si>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</si>
  <si>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</si>
  <si>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</si>
  <si>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</si>
  <si>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</si>
  <si>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</si>
  <si>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</si>
  <si>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</si>
  <si>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</si>
  <si>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</si>
  <si>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</si>
  <si>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</si>
  <si>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</si>
  <si>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</si>
  <si>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</si>
  <si>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</si>
  <si>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</si>
  <si>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</si>
  <si>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</si>
  <si>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</si>
  <si>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</si>
  <si>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</si>
  <si>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</si>
  <si>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</si>
  <si>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</si>
  <si>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</si>
  <si>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</si>
  <si>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</si>
  <si>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</si>
  <si>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</si>
  <si>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</si>
  <si>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</si>
  <si>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</si>
  <si>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</si>
  <si>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</si>
  <si>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</si>
  <si>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</si>
  <si>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</si>
  <si>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</si>
  <si>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</si>
  <si>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</si>
  <si>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</si>
  <si>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</si>
  <si>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</si>
  <si>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</si>
  <si>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</si>
  <si>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</si>
  <si>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</si>
  <si>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</si>
  <si>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</si>
  <si>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</si>
  <si>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</si>
  <si>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</si>
  <si>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</si>
  <si>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</si>
  <si>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</si>
  <si>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</si>
  <si>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</si>
  <si>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</si>
  <si>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</si>
  <si>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</si>
  <si>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</si>
  <si>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</si>
  <si>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</si>
  <si>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</si>
  <si>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</si>
  <si>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</si>
  <si>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</si>
  <si>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</si>
  <si>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</si>
  <si>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</si>
  <si>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</si>
  <si>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</si>
  <si>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</si>
  <si>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</si>
  <si>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</si>
  <si>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</si>
  <si>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</si>
  <si>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</si>
  <si>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</si>
  <si>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</si>
  <si>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</si>
  <si>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</si>
  <si>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</si>
  <si>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</si>
  <si>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</si>
  <si>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</si>
  <si>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</si>
  <si>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</si>
  <si>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</si>
  <si>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</si>
  <si>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</si>
  <si>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</si>
  <si>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</si>
  <si>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</si>
  <si>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</si>
  <si>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</si>
  <si>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</si>
  <si>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</si>
  <si>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</si>
  <si>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</si>
  <si>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</si>
  <si>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</si>
  <si>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</si>
  <si>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</si>
  <si>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</si>
  <si>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</si>
  <si>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</si>
  <si>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</si>
  <si>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</si>
  <si>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</si>
  <si>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</si>
  <si>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</si>
  <si>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</si>
  <si>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</si>
  <si>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</si>
  <si>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</si>
  <si>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</si>
  <si>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</si>
  <si>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</si>
  <si>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</si>
  <si>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</si>
  <si>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</si>
  <si>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</si>
  <si>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</si>
  <si>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</si>
  <si>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</si>
  <si>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</si>
  <si>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</si>
  <si>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</si>
  <si>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</si>
  <si>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</si>
  <si>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</si>
  <si>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</si>
  <si>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</si>
  <si>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</si>
  <si>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</si>
  <si>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</si>
  <si>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</si>
  <si>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</si>
  <si>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</si>
  <si>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</si>
  <si>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</si>
  <si>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</si>
  <si>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</si>
  <si>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</si>
  <si>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</si>
  <si>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</si>
  <si>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</si>
  <si>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</si>
  <si>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</si>
  <si>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</si>
  <si>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</si>
  <si>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</si>
  <si>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</si>
  <si>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</si>
  <si>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</si>
  <si>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</si>
  <si>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</si>
  <si>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</si>
  <si>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</si>
  <si>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</si>
  <si>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</si>
  <si>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</si>
  <si>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</si>
  <si>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</si>
  <si>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</si>
  <si>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</si>
  <si>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</si>
  <si>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</si>
  <si>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</si>
  <si>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</si>
  <si>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</si>
  <si>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</si>
  <si>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</si>
  <si>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</si>
  <si>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</si>
  <si>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</si>
  <si>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</si>
  <si>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</si>
  <si>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</si>
  <si>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</si>
  <si>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</si>
  <si>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</si>
  <si>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</si>
  <si>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</si>
  <si>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</si>
  <si>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</si>
  <si>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</si>
  <si>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</si>
  <si>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</si>
  <si>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</si>
  <si>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</si>
  <si>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</si>
  <si>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</si>
  <si>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</si>
  <si>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</si>
  <si>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</si>
  <si>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</si>
  <si>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</si>
  <si>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</si>
  <si>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</si>
  <si>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</si>
  <si>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</si>
  <si>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</si>
  <si>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</si>
  <si>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</si>
  <si>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</si>
  <si>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</si>
  <si>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</si>
  <si>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</si>
  <si>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</si>
  <si>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</si>
  <si>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</si>
  <si>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</si>
  <si>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</si>
  <si>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</si>
  <si>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</si>
  <si>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</si>
  <si>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</si>
  <si>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</si>
  <si>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</si>
  <si>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</si>
  <si>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</si>
  <si>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</si>
  <si>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</si>
  <si>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</si>
  <si>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</si>
  <si>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</si>
  <si>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</si>
  <si>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</si>
  <si>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</si>
  <si>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</si>
  <si>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</si>
  <si>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</si>
  <si>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</si>
  <si>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</si>
  <si>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</si>
  <si>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</si>
  <si>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</si>
  <si>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</si>
  <si>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</si>
  <si>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</si>
  <si>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</si>
  <si>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</si>
  <si>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</si>
  <si>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</si>
  <si>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</si>
  <si>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</si>
  <si>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</si>
  <si>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</si>
  <si>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</si>
  <si>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</si>
  <si>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</si>
  <si>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</si>
  <si>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</si>
  <si>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</si>
  <si>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</si>
  <si>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</si>
  <si>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</si>
  <si>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</si>
  <si>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</si>
  <si>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</si>
  <si>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</si>
  <si>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</si>
  <si>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</si>
  <si>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</si>
  <si>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</si>
  <si>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</si>
  <si>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</si>
  <si>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</si>
  <si>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</si>
  <si>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</si>
  <si>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</si>
  <si>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</si>
  <si>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</si>
  <si>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</si>
  <si>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</si>
  <si>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</si>
  <si>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</si>
  <si>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</si>
  <si>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</si>
  <si>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</si>
  <si>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</si>
  <si>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</si>
  <si>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</si>
  <si>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</si>
  <si>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</si>
  <si>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</si>
  <si>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</si>
  <si>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</si>
  <si>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</si>
  <si>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</si>
  <si>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</si>
  <si>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</si>
  <si>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</si>
  <si>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</si>
  <si>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</si>
  <si>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</si>
  <si>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</si>
  <si>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</si>
  <si>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</si>
  <si>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</si>
  <si>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</si>
  <si>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</si>
  <si>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</si>
  <si>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</si>
  <si>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</si>
  <si>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</si>
  <si>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</si>
  <si>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</si>
  <si>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</si>
  <si>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</si>
  <si>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</si>
  <si>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</si>
  <si>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</si>
  <si>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</si>
  <si>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</si>
  <si>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</si>
  <si>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</si>
  <si>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</si>
  <si>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</si>
  <si>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</si>
  <si>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</si>
  <si>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</si>
  <si>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</si>
  <si>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</si>
  <si>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</si>
  <si>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</si>
  <si>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</si>
  <si>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</si>
  <si>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</si>
  <si>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</si>
  <si>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</si>
  <si>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</si>
  <si>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</si>
  <si>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</si>
  <si>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</si>
  <si>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</si>
  <si>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</si>
  <si>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</si>
  <si>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</si>
  <si>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</si>
  <si>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</si>
  <si>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</si>
  <si>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</si>
  <si>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</si>
  <si>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</si>
  <si>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</si>
  <si>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</si>
  <si>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</si>
  <si>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</si>
  <si>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</si>
  <si>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</si>
  <si>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</si>
  <si>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</si>
  <si>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</si>
  <si>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</si>
  <si>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</si>
  <si>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</si>
  <si>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</si>
  <si>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</si>
  <si>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</si>
  <si>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</si>
  <si>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</si>
  <si>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</si>
  <si>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</si>
  <si>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</si>
  <si>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</si>
  <si>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</si>
  <si>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</si>
  <si>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</si>
  <si>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</si>
  <si>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</si>
  <si>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</si>
  <si>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</si>
  <si>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</si>
  <si>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</si>
  <si>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</si>
  <si>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</si>
  <si>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</si>
  <si>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</si>
  <si>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</si>
  <si>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</si>
  <si>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</si>
  <si>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</si>
  <si>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</si>
  <si>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</si>
  <si>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</si>
  <si>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</si>
  <si>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</si>
  <si>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</si>
  <si>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</si>
  <si>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</si>
  <si>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</si>
  <si>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</si>
  <si>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</si>
  <si>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</si>
  <si>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</si>
  <si>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</si>
  <si>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</si>
  <si>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</si>
  <si>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</si>
  <si>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</si>
  <si>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</si>
  <si>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</si>
  <si>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</si>
  <si>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</si>
  <si>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</si>
  <si>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</si>
  <si>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</si>
  <si>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</si>
  <si>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</si>
  <si>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</si>
  <si>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</si>
  <si>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</si>
  <si>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</si>
  <si>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</si>
  <si>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</si>
  <si>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</si>
  <si>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</si>
  <si>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</si>
  <si>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</si>
  <si>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</si>
  <si>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</si>
  <si>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</si>
  <si>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</si>
  <si>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</si>
  <si>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</si>
  <si>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</si>
  <si>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</si>
  <si>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</si>
  <si>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</si>
  <si>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</si>
  <si>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</si>
  <si>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</si>
  <si>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</si>
  <si>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</si>
  <si>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</si>
  <si>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</si>
  <si>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</si>
  <si>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</si>
  <si>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</si>
  <si>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</si>
  <si>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</si>
  <si>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</si>
  <si>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</si>
  <si>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</si>
  <si>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</si>
  <si>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</si>
  <si>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</si>
  <si>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</si>
  <si>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</si>
  <si>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</si>
  <si>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</si>
  <si>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</si>
  <si>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</si>
  <si>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</si>
  <si>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</si>
  <si>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</si>
  <si>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</si>
  <si>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</si>
  <si>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</si>
  <si>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</si>
  <si>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</si>
  <si>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</si>
  <si>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</si>
  <si>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</si>
  <si>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</si>
  <si>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</si>
  <si>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</si>
  <si>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</si>
  <si>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</si>
  <si>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</si>
  <si>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</si>
  <si>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</si>
  <si>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</si>
  <si>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</si>
  <si>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</si>
  <si>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</si>
  <si>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</si>
  <si>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</si>
  <si>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</si>
  <si>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</si>
  <si>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</si>
  <si>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</si>
  <si>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</si>
  <si>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</si>
  <si>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</si>
  <si>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</si>
  <si>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</si>
  <si>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</si>
  <si>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</si>
  <si>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</si>
  <si>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</si>
  <si>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</si>
  <si>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</si>
  <si>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</si>
  <si>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</si>
  <si>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</si>
  <si>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</si>
  <si>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</si>
  <si>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</si>
  <si>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</si>
  <si>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</si>
  <si>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</si>
  <si>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</si>
  <si>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</si>
  <si>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</si>
  <si>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</si>
  <si>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</si>
  <si>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</si>
  <si>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</si>
  <si>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</si>
  <si>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</si>
  <si>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</si>
  <si>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</si>
  <si>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</si>
  <si>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</si>
  <si>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</si>
  <si>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</si>
  <si>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</si>
  <si>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</si>
  <si>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</si>
  <si>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</si>
  <si>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</si>
  <si>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</si>
  <si>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</si>
  <si>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</si>
  <si>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</si>
  <si>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</si>
  <si>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</si>
  <si>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</si>
  <si>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</si>
  <si>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</si>
  <si>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</si>
  <si>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</si>
  <si>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</si>
  <si>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</si>
  <si>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</si>
  <si>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</si>
  <si>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</si>
  <si>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</si>
  <si>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</si>
  <si>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</si>
  <si>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</si>
  <si>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</si>
  <si>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</si>
  <si>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</si>
  <si>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</si>
  <si>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</si>
  <si>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</si>
  <si>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</si>
  <si>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</si>
  <si>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</si>
  <si>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</si>
  <si>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</si>
  <si>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</si>
  <si>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</si>
  <si>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</si>
  <si>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</si>
  <si>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</si>
  <si>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</si>
  <si>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</si>
  <si>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</si>
  <si>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</si>
  <si>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</si>
  <si>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</si>
  <si>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</si>
  <si>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</si>
  <si>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</si>
  <si>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</si>
  <si>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</si>
  <si>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</si>
  <si>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</si>
  <si>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</si>
  <si>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</si>
  <si>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</si>
  <si>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</si>
  <si>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</si>
  <si>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</si>
  <si>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</si>
  <si>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</si>
  <si>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</si>
  <si>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</si>
  <si>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</si>
  <si>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</si>
  <si>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</si>
  <si>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</si>
  <si>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</si>
  <si>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</si>
  <si>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</si>
  <si>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</si>
  <si>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</si>
  <si>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</si>
  <si>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</si>
  <si>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</si>
  <si>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</si>
  <si>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</si>
  <si>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</si>
  <si>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</si>
  <si>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</si>
  <si>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</si>
  <si>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</si>
  <si>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</si>
  <si>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</si>
  <si>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</si>
  <si>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</si>
  <si>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</si>
  <si>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</si>
  <si>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</si>
  <si>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</si>
  <si>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</si>
  <si>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</si>
  <si>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</si>
  <si>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</si>
  <si>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</si>
  <si>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</si>
  <si>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</si>
  <si>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</si>
  <si>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</si>
  <si>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</si>
  <si>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</si>
  <si>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</si>
  <si>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</si>
  <si>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</si>
  <si>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</si>
  <si>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</si>
  <si>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</si>
  <si>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</si>
  <si>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</si>
  <si>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</si>
  <si>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</si>
  <si>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</si>
  <si>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</si>
  <si>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</si>
  <si>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</si>
  <si>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</si>
  <si>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</si>
  <si>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</si>
  <si>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</si>
  <si>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</si>
  <si>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</si>
  <si>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</si>
  <si>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</si>
  <si>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</si>
  <si>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</si>
  <si>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</si>
  <si>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</si>
  <si>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</si>
  <si>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</si>
  <si>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</si>
  <si>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</si>
  <si>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</si>
  <si>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</si>
  <si>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</si>
  <si>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</si>
  <si>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</si>
  <si>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</si>
  <si>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</si>
  <si>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</si>
  <si>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</si>
  <si>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</si>
  <si>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</si>
  <si>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</si>
  <si>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</si>
  <si>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</si>
  <si>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</si>
  <si>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</si>
  <si>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</si>
  <si>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</si>
  <si>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</si>
  <si>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</si>
  <si>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</si>
  <si>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</si>
  <si>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</si>
  <si>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</si>
  <si>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</si>
  <si>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</si>
  <si>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</si>
  <si>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</si>
  <si>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</si>
  <si>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</si>
  <si>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</si>
  <si>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</si>
  <si>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</si>
  <si>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</si>
  <si>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</si>
  <si>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</si>
  <si>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</si>
  <si>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</si>
  <si>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</si>
  <si>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</si>
  <si>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</si>
  <si>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</si>
  <si>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</si>
  <si>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</si>
  <si>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</si>
  <si>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</si>
  <si>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</si>
  <si>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</si>
  <si>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</si>
  <si>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</si>
  <si>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</si>
  <si>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</si>
  <si>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</si>
  <si>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</si>
  <si>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</si>
  <si>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</si>
  <si>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</si>
  <si>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</si>
  <si>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</si>
  <si>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</si>
  <si>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</si>
  <si>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</si>
  <si>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</si>
  <si>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</si>
  <si>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</si>
  <si>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</si>
  <si>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</si>
  <si>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</si>
  <si>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</si>
  <si>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</si>
  <si>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</si>
  <si>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</si>
  <si>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</si>
  <si>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</si>
  <si>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</si>
  <si>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</si>
  <si>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</si>
  <si>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</si>
  <si>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</si>
  <si>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</si>
  <si>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</si>
  <si>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</si>
  <si>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</si>
  <si>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</si>
  <si>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</si>
  <si>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</si>
  <si>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</si>
  <si>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</si>
  <si>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</si>
  <si>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</si>
  <si>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</si>
  <si>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</si>
  <si>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</si>
  <si>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</si>
  <si>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</si>
  <si>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</si>
  <si>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</si>
  <si>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</si>
  <si>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</si>
  <si>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</si>
  <si>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</si>
  <si>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</si>
  <si>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</si>
  <si>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</si>
  <si>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</si>
  <si>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</si>
  <si>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</si>
  <si>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</si>
  <si>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</si>
  <si>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</si>
  <si>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</si>
  <si>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</si>
  <si>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</si>
  <si>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</si>
  <si>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</si>
  <si>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</si>
  <si>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</si>
  <si>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</si>
  <si>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</si>
  <si>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</si>
  <si>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</si>
  <si>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</si>
  <si>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</si>
  <si>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</si>
  <si>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</si>
  <si>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</si>
  <si>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</si>
  <si>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</si>
  <si>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</si>
  <si>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</si>
  <si>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</si>
  <si>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</si>
  <si>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</si>
  <si>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</si>
  <si>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</si>
  <si>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</si>
  <si>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</si>
  <si>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</si>
  <si>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</si>
  <si>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</si>
  <si>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</si>
  <si>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</si>
  <si>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</si>
  <si>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</si>
  <si>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</si>
  <si>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</si>
  <si>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</si>
  <si>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</si>
  <si>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</si>
  <si>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</si>
  <si>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</si>
  <si>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</si>
  <si>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</si>
  <si>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</si>
  <si>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</si>
  <si>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</si>
  <si>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</si>
  <si>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</si>
  <si>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</si>
  <si>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</si>
  <si>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</si>
  <si>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</si>
  <si>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</si>
  <si>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</si>
  <si>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</si>
  <si>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</si>
  <si>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</si>
  <si>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</si>
  <si>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</si>
  <si>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</si>
  <si>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</si>
  <si>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</si>
  <si>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</si>
  <si>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</si>
  <si>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</si>
  <si>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</si>
  <si>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</si>
  <si>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</si>
  <si>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</si>
  <si>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</si>
  <si>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</si>
  <si>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</si>
  <si>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</si>
  <si>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</si>
  <si>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</si>
  <si>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</si>
  <si>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</si>
  <si>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</si>
  <si>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</si>
  <si>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</si>
  <si>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</si>
  <si>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</si>
  <si>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</si>
  <si>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</si>
  <si>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</si>
  <si>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</si>
  <si>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</si>
  <si>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</si>
  <si>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</si>
  <si>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</si>
  <si>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</si>
  <si>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</si>
  <si>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</si>
  <si>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</si>
  <si>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</si>
  <si>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</si>
  <si>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</si>
  <si>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</si>
  <si>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</si>
  <si>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</si>
  <si>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</si>
  <si>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</si>
  <si>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</si>
  <si>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</si>
  <si>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</si>
  <si>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</si>
  <si>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</si>
  <si>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</si>
  <si>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</si>
  <si>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</si>
  <si>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</si>
  <si>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</si>
  <si>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</si>
  <si>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</si>
  <si>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</si>
  <si>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</si>
  <si>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</si>
  <si>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</si>
  <si>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</si>
  <si>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</si>
  <si>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</si>
  <si>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</si>
  <si>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</si>
  <si>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</si>
  <si>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</si>
  <si>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</si>
  <si>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</si>
  <si>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</si>
  <si>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</si>
  <si>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</si>
  <si>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</si>
  <si>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</si>
  <si>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</si>
  <si>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</si>
  <si>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</si>
  <si>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</si>
  <si>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</si>
  <si>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</si>
  <si>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</si>
  <si>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</si>
  <si>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</si>
  <si>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</si>
  <si>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</si>
  <si>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</si>
  <si>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</si>
  <si>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</si>
  <si>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</si>
  <si>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</si>
  <si>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</si>
  <si>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</si>
  <si>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</si>
  <si>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</si>
  <si>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</si>
  <si>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</si>
  <si>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</si>
  <si>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</si>
  <si>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</si>
  <si>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</si>
  <si>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</si>
  <si>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</si>
  <si>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</si>
  <si>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</si>
  <si>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</si>
  <si>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</si>
  <si>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</si>
  <si>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</si>
  <si>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</si>
  <si>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</si>
  <si>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</si>
  <si>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</si>
  <si>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</si>
  <si>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</si>
  <si>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</si>
  <si>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</si>
  <si>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</si>
  <si>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</si>
  <si>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</si>
  <si>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</si>
  <si>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</si>
  <si>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</si>
  <si>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</si>
  <si>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</si>
  <si>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</si>
  <si>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</si>
  <si>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</si>
  <si>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</si>
  <si>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</si>
  <si>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</si>
  <si>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</si>
  <si>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</si>
  <si>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</si>
  <si>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</si>
  <si>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</si>
  <si>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</si>
  <si>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</si>
  <si>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</si>
  <si>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</si>
  <si>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</si>
  <si>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</si>
  <si>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</si>
  <si>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</si>
  <si>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</si>
  <si>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</si>
  <si>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</si>
  <si>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</si>
  <si>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</si>
  <si>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</si>
  <si>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</si>
  <si>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</si>
  <si>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</si>
  <si>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</si>
  <si>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</si>
  <si>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</si>
  <si>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</si>
  <si>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</si>
  <si>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</si>
  <si>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</si>
  <si>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</si>
  <si>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</si>
  <si>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</si>
  <si>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</si>
  <si>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</si>
  <si>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</si>
  <si>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</si>
  <si>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</si>
  <si>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</si>
  <si>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</si>
  <si>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</si>
  <si>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</si>
  <si>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</si>
  <si>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</si>
  <si>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</si>
  <si>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</si>
  <si>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</si>
  <si>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</si>
  <si>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</si>
  <si>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</si>
  <si>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</si>
  <si>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</si>
  <si>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</si>
  <si>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</si>
  <si>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</si>
  <si>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</si>
  <si>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</si>
  <si>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</si>
  <si>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</si>
  <si>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</si>
  <si>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</si>
  <si>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</si>
  <si>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</si>
  <si>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</si>
  <si>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</si>
  <si>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</si>
  <si>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</si>
  <si>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</si>
  <si>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</si>
  <si>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</si>
  <si>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</si>
  <si>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</si>
  <si>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</si>
  <si>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</si>
  <si>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</si>
  <si>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</si>
  <si>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</si>
  <si>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</si>
  <si>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</si>
  <si>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</si>
  <si>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</si>
  <si>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</si>
  <si>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</si>
  <si>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</si>
  <si>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</si>
  <si>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</si>
  <si>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</si>
  <si>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</si>
  <si>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</si>
  <si>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</si>
  <si>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</si>
  <si>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</si>
  <si>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</si>
  <si>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</si>
  <si>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</si>
  <si>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</si>
  <si>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</si>
  <si>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</si>
  <si>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</si>
  <si>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</si>
  <si>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</si>
  <si>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</si>
  <si>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</si>
  <si>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</si>
  <si>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</si>
  <si>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</si>
  <si>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</si>
  <si>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</si>
  <si>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</si>
  <si>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</si>
  <si>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</si>
  <si>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</si>
  <si>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</si>
  <si>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</si>
  <si>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</si>
  <si>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</si>
  <si>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</si>
  <si>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</si>
  <si>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</si>
  <si>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</si>
  <si>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</si>
  <si>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</si>
  <si>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</si>
  <si>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</si>
  <si>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</si>
  <si>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</si>
  <si>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</si>
  <si>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</si>
  <si>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</si>
  <si>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</si>
  <si>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</si>
  <si>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</si>
  <si>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</si>
  <si>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</si>
  <si>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</si>
  <si>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</si>
  <si>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</si>
  <si>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</si>
  <si>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</si>
  <si>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</si>
  <si>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</si>
  <si>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</si>
  <si>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</si>
  <si>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</si>
  <si>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</si>
  <si>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</si>
  <si>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</si>
  <si>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</si>
  <si>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</si>
  <si>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</si>
  <si>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</si>
  <si>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</si>
  <si>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</si>
  <si>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</si>
  <si>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</si>
  <si>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</si>
  <si>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</si>
  <si>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</si>
  <si>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</si>
  <si>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</si>
  <si>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</si>
  <si>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</si>
  <si>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</si>
  <si>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</si>
  <si>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</si>
  <si>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</si>
  <si>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</si>
  <si>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</si>
  <si>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</si>
  <si>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</si>
  <si>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</si>
  <si>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</si>
  <si>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</si>
  <si>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</si>
  <si>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</si>
  <si>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</si>
  <si>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</si>
  <si>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</si>
  <si>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</si>
  <si>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</si>
  <si>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</si>
  <si>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</si>
  <si>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</si>
  <si>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</si>
  <si>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</si>
  <si>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</si>
  <si>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</si>
  <si>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</si>
  <si>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</si>
  <si>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</si>
  <si>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</si>
  <si>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</si>
  <si>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</si>
  <si>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</si>
  <si>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</si>
  <si>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</si>
  <si>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</si>
  <si>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</si>
  <si>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</si>
  <si>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</si>
  <si>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</si>
  <si>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</si>
  <si>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</si>
  <si>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</si>
  <si>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</si>
  <si>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</si>
  <si>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</si>
  <si>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</si>
  <si>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</si>
  <si>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</si>
  <si>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</si>
  <si>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</si>
  <si>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</si>
  <si>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</si>
  <si>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</si>
  <si>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</si>
  <si>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</si>
  <si>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</si>
  <si>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</si>
  <si>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</si>
  <si>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</si>
  <si>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</si>
  <si>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</si>
  <si>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</si>
  <si>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</si>
  <si>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</si>
  <si>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</si>
  <si>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</si>
  <si>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</si>
  <si>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</si>
  <si>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</si>
  <si>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</si>
  <si>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</si>
  <si>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</si>
  <si>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</si>
  <si>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</si>
  <si>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</si>
  <si>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</si>
  <si>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</si>
  <si>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</si>
  <si>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</si>
  <si>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</si>
  <si>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</si>
  <si>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</si>
  <si>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</si>
  <si>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</si>
  <si>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</si>
  <si>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</si>
  <si>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</si>
  <si>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</si>
  <si>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</si>
  <si>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</si>
  <si>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</si>
  <si>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</si>
  <si>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</si>
  <si>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</si>
  <si>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</si>
  <si>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</si>
  <si>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</si>
  <si>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</si>
  <si>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</si>
  <si>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</si>
  <si>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</si>
  <si>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</si>
  <si>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</si>
  <si>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</si>
  <si>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</si>
  <si>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</si>
  <si>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</si>
  <si>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</si>
  <si>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</si>
  <si>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</si>
  <si>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</si>
  <si>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</si>
  <si>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</si>
  <si>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</si>
  <si>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</si>
  <si>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</si>
  <si>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</si>
  <si>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</si>
  <si>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</si>
  <si>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</si>
  <si>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</si>
  <si>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</si>
  <si>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</si>
  <si>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</si>
  <si>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</si>
  <si>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</si>
  <si>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</si>
  <si>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</si>
  <si>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</si>
  <si>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</si>
  <si>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</si>
  <si>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</si>
  <si>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</si>
  <si>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</si>
  <si>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</si>
  <si>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</si>
  <si>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</si>
  <si>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</si>
  <si>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</si>
  <si>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</si>
  <si>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</si>
  <si>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</si>
  <si>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</si>
  <si>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</si>
  <si>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</si>
  <si>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</si>
  <si>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</si>
  <si>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</si>
  <si>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</si>
  <si>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</si>
  <si>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</si>
  <si>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</si>
  <si>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</si>
  <si>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</si>
  <si>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</si>
  <si>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</si>
  <si>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</si>
  <si>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</si>
  <si>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</si>
  <si>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</si>
  <si>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</si>
  <si>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</si>
  <si>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</si>
  <si>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</si>
  <si>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</si>
  <si>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</si>
  <si>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</si>
  <si>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</si>
  <si>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</si>
  <si>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</si>
  <si>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</si>
  <si>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</si>
  <si>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</si>
  <si>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</si>
  <si>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</si>
  <si>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</si>
  <si>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</si>
  <si>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</si>
  <si>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</si>
  <si>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</si>
  <si>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</si>
  <si>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</si>
  <si>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</si>
  <si>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</si>
  <si>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</si>
  <si>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</si>
  <si>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</si>
  <si>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</si>
  <si>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</si>
  <si>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</si>
  <si>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</si>
  <si>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</si>
  <si>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</si>
  <si>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</si>
  <si>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</si>
  <si>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</si>
  <si>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</si>
  <si>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</si>
  <si>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</si>
  <si>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</si>
  <si>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</si>
  <si>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</si>
  <si>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</si>
  <si>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</si>
  <si>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</si>
  <si>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</si>
  <si>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</si>
  <si>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</si>
  <si>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</si>
  <si>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</si>
  <si>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</si>
  <si>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</si>
  <si>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</si>
  <si>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</si>
  <si>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</si>
  <si>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</si>
  <si>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</si>
  <si>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</si>
  <si>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</si>
  <si>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</si>
  <si>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</si>
  <si>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</si>
  <si>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</si>
  <si>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</si>
  <si>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</si>
  <si>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</si>
  <si>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</si>
  <si>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</si>
  <si>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</si>
  <si>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</si>
  <si>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</si>
  <si>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</si>
  <si>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</si>
  <si>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</si>
  <si>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</si>
  <si>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</si>
  <si>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</si>
  <si>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</si>
  <si>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</si>
  <si>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</si>
  <si>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</si>
  <si>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</si>
  <si>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</si>
  <si>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</si>
  <si>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</si>
  <si>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</si>
  <si>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</si>
  <si>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</si>
  <si>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</si>
  <si>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</si>
  <si>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</si>
  <si>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</si>
  <si>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</si>
  <si>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</si>
  <si>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</si>
  <si>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</si>
  <si>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</si>
  <si>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</si>
  <si>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</si>
  <si>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</si>
  <si>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</si>
  <si>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</si>
  <si>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</si>
  <si>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</si>
  <si>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</si>
  <si>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</si>
  <si>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</si>
  <si>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</si>
  <si>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</si>
  <si>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</si>
  <si>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</si>
  <si>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</si>
  <si>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</si>
  <si>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</si>
  <si>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</si>
  <si>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</si>
  <si>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</si>
  <si>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</si>
  <si>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</si>
  <si>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</si>
  <si>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</si>
  <si>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</si>
  <si>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</si>
  <si>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</si>
  <si>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</si>
  <si>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</si>
  <si>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</si>
  <si>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</si>
  <si>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</si>
  <si>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</si>
  <si>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</si>
  <si>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</si>
  <si>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</si>
  <si>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</si>
  <si>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</si>
  <si>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</si>
  <si>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</si>
  <si>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</si>
  <si>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</si>
  <si>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</si>
  <si>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</si>
  <si>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</si>
  <si>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</si>
  <si>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</si>
  <si>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</si>
  <si>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</si>
  <si>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</si>
  <si>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</si>
  <si>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</si>
  <si>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</si>
  <si>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</si>
  <si>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</si>
  <si>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</si>
  <si>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</si>
  <si>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</si>
  <si>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</si>
  <si>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</si>
  <si>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</si>
  <si>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</si>
  <si>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</si>
  <si>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</si>
  <si>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</si>
  <si>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</si>
  <si>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</si>
  <si>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</si>
  <si>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</si>
  <si>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</si>
  <si>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</si>
  <si>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</si>
  <si>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</si>
  <si>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</si>
  <si>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</si>
  <si>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</si>
  <si>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</si>
  <si>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</si>
  <si>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</si>
  <si>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</si>
  <si>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</si>
  <si>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</si>
  <si>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</si>
  <si>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</si>
  <si>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</si>
  <si>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</si>
  <si>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</si>
  <si>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</si>
  <si>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</si>
  <si>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</si>
  <si>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</si>
  <si>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</si>
  <si>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</si>
  <si>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</si>
  <si>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</si>
  <si>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</si>
  <si>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</si>
  <si>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</si>
  <si>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</si>
  <si>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</si>
  <si>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</si>
  <si>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</si>
  <si>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</si>
  <si>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</si>
  <si>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</si>
  <si>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</si>
  <si>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</si>
  <si>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</si>
  <si>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</si>
  <si>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</si>
  <si>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</si>
  <si>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</si>
  <si>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</si>
  <si>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</si>
  <si>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</si>
  <si>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</si>
  <si>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</si>
  <si>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</si>
  <si>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</si>
  <si>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</si>
  <si>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</si>
  <si>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</si>
  <si>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</si>
  <si>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</si>
  <si>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</si>
  <si>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</si>
  <si>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</si>
  <si>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</si>
  <si>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</si>
  <si>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</si>
  <si>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</si>
  <si>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</si>
  <si>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</si>
  <si>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</si>
  <si>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</si>
  <si>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</si>
  <si>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</si>
  <si>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</si>
  <si>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</si>
  <si>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</si>
  <si>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</si>
  <si>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</si>
  <si>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</si>
  <si>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</si>
  <si>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</si>
  <si>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</si>
  <si>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</si>
  <si>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</si>
  <si>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</si>
  <si>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</si>
  <si>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</si>
  <si>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</si>
  <si>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</si>
  <si>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</si>
  <si>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</si>
  <si>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</si>
  <si>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</si>
  <si>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</si>
  <si>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</si>
  <si>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</si>
  <si>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</si>
  <si>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</si>
  <si>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</si>
  <si>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</si>
  <si>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</si>
  <si>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</si>
  <si>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</si>
  <si>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</si>
  <si>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</si>
  <si>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</si>
  <si>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</si>
  <si>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</si>
  <si>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</si>
  <si>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</si>
  <si>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</si>
  <si>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</si>
  <si>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</si>
  <si>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</si>
  <si>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</si>
  <si>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</si>
  <si>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</si>
  <si>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</si>
  <si>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</si>
  <si>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</si>
  <si>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</si>
  <si>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</si>
  <si>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</si>
  <si>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</si>
  <si>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</si>
  <si>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</si>
  <si>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</si>
  <si>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</si>
  <si>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</si>
  <si>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</si>
  <si>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</si>
  <si>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</si>
  <si>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</si>
  <si>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</si>
  <si>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</si>
  <si>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</si>
  <si>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</si>
  <si>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</si>
  <si>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</si>
  <si>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</si>
  <si>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MINISTERIO DE EDUCACIÓN NACIONAL</t>
  </si>
  <si>
    <t>FONDO FINANCIERO DE PROYECTOS DE DESARROLLO</t>
  </si>
  <si>
    <t>68-559-2018</t>
  </si>
  <si>
    <t>68-360-2018</t>
  </si>
  <si>
    <t>68-187-2019</t>
  </si>
  <si>
    <t>68-26-2016-508</t>
  </si>
  <si>
    <t>68-26-2016-293</t>
  </si>
  <si>
    <t>68-26-2016-295</t>
  </si>
  <si>
    <t>689-2016</t>
  </si>
  <si>
    <t>68-26-2016-292</t>
  </si>
  <si>
    <t>68-26-2013-430</t>
  </si>
  <si>
    <t>68-26-2014-505</t>
  </si>
  <si>
    <t>68-26-2016-291</t>
  </si>
  <si>
    <t>795-2016</t>
  </si>
  <si>
    <t>782-2016</t>
  </si>
  <si>
    <t>68-569-2017</t>
  </si>
  <si>
    <t>68-26-2013-307</t>
  </si>
  <si>
    <t>68-137-1-2018</t>
  </si>
  <si>
    <t>68-196-2018</t>
  </si>
  <si>
    <t>68-223-2018</t>
  </si>
  <si>
    <t>68-136-2018</t>
  </si>
  <si>
    <t>68-333-2019</t>
  </si>
  <si>
    <t>68-601-2018</t>
  </si>
  <si>
    <t>68-143-2019</t>
  </si>
  <si>
    <t>6826-2012-612</t>
  </si>
  <si>
    <t>68-26-2002-1031</t>
  </si>
  <si>
    <t>68-26-2004-0314</t>
  </si>
  <si>
    <t>68-26-2006-147</t>
  </si>
  <si>
    <t>68-26-2007-196</t>
  </si>
  <si>
    <t>68-26-2007-210</t>
  </si>
  <si>
    <t>68-26-2008-2008</t>
  </si>
  <si>
    <t>68-26-2009-048</t>
  </si>
  <si>
    <t>68-177</t>
  </si>
  <si>
    <t>FPI-68-745</t>
  </si>
  <si>
    <t>68-26-2010-343</t>
  </si>
  <si>
    <t>68-26-2010-152</t>
  </si>
  <si>
    <t>2111917</t>
  </si>
  <si>
    <t>68-26-2011-128</t>
  </si>
  <si>
    <t>68-26-2011-235</t>
  </si>
  <si>
    <t>68-26-2012-508</t>
  </si>
  <si>
    <t>68-26-2012-423</t>
  </si>
  <si>
    <t>68-26-2012-191</t>
  </si>
  <si>
    <t>30/01/2016</t>
  </si>
  <si>
    <t>01/02/2016</t>
  </si>
  <si>
    <t>01/11/2016</t>
  </si>
  <si>
    <t>17/09/2013</t>
  </si>
  <si>
    <t>29/12/2014</t>
  </si>
  <si>
    <t>19/12/2016</t>
  </si>
  <si>
    <t>03/01/2017</t>
  </si>
  <si>
    <t>01/11/2017</t>
  </si>
  <si>
    <t>20/02/2013</t>
  </si>
  <si>
    <t>19/01/2018</t>
  </si>
  <si>
    <t>01/08/2018</t>
  </si>
  <si>
    <t>01/12/2019</t>
  </si>
  <si>
    <t>19/12/2018</t>
  </si>
  <si>
    <t>18/01/2019</t>
  </si>
  <si>
    <t>20/12/2012</t>
  </si>
  <si>
    <t>28/02/2002</t>
  </si>
  <si>
    <t>01/02/2004</t>
  </si>
  <si>
    <t>01/02/2006</t>
  </si>
  <si>
    <t>01/02/2007</t>
  </si>
  <si>
    <t>02/01/2008</t>
  </si>
  <si>
    <t>02/01/2009</t>
  </si>
  <si>
    <t>26/01/2009</t>
  </si>
  <si>
    <t>10/06/2011</t>
  </si>
  <si>
    <t>26/04/2010</t>
  </si>
  <si>
    <t>02/01/2010</t>
  </si>
  <si>
    <t>15/11/2011</t>
  </si>
  <si>
    <t>03/01/2011</t>
  </si>
  <si>
    <t>25/10/2012</t>
  </si>
  <si>
    <t>05/07/2012</t>
  </si>
  <si>
    <t>16/01/2012</t>
  </si>
  <si>
    <t>31/07/2016</t>
  </si>
  <si>
    <t>15/09/2016</t>
  </si>
  <si>
    <t>15/12/2018</t>
  </si>
  <si>
    <t>31/10/2016</t>
  </si>
  <si>
    <t>31/07/2014</t>
  </si>
  <si>
    <t>31/12/2015</t>
  </si>
  <si>
    <t>15/12/2017</t>
  </si>
  <si>
    <t>31/10/2018</t>
  </si>
  <si>
    <t>31/12/2013</t>
  </si>
  <si>
    <t>31/07/2018</t>
  </si>
  <si>
    <t>31/03/2020</t>
  </si>
  <si>
    <t>20/12/2019</t>
  </si>
  <si>
    <t>20/12/2013</t>
  </si>
  <si>
    <t>31/12/2002</t>
  </si>
  <si>
    <t>31/01/2005</t>
  </si>
  <si>
    <t>31/12/2006</t>
  </si>
  <si>
    <t>31/12/2007</t>
  </si>
  <si>
    <t>31/12/2008</t>
  </si>
  <si>
    <t>31/12/2009</t>
  </si>
  <si>
    <t>15/12/2010</t>
  </si>
  <si>
    <t>08/08/2011</t>
  </si>
  <si>
    <t>31/12/2010</t>
  </si>
  <si>
    <t>27/03/2012</t>
  </si>
  <si>
    <t>31/12/2011</t>
  </si>
  <si>
    <t>30/12/2012</t>
  </si>
  <si>
    <t>PRESTAR LOS SERVICIOS DE HOGARES COMUNITARIO DE BIENESTAR FAMILIAR Y AGRUPADOS DE CONFORMIDAD CON LAS DIRECTRICES, LINEAMIENTOS Y PARAMETROS ESTABLECIDOS POR EL ICBF, EN ARMONIA CON LA POLITICA DE ESTADO PARA EL DESARROLLO INTEGRAL A LA PRIMERA INFANCIA  DE CERO A SIEMPRE</t>
  </si>
  <si>
    <t>PRESTAR EL SERVICIO DE EDUCACION INICIAL EN EL MARCO DE LA ATENCION INTEGRAL A NIÑAS Y NIÑOS MENORES DE 5 AÑOS O HASTA SU INGRESO AL GRADO DE TRANSICION  DE CONFORMIDAD CON EL MANUAL OPERATIVODE LA MODALIDAD Y LA DIRECTRICES ESTABLECIDAD POR EL ICBF, EN ARMONIA CON LA POLITICA DE ESTADO PARA EL DESARROLLO INTEGRAL DE LA PRIMERA INFANCIA "DE CERO A SIEMPRE" EN EL SERVICIO DE HOGARES INFANTILES</t>
  </si>
  <si>
    <t>NO</t>
  </si>
  <si>
    <t>PRESTAR EL SERVICIO CENTROS DE DESARROLLO INFANTIL - CDI, DE CONFORMIDAD CON EL MANUAL OPERATIVO DE LA MODALIDAD INSTITUCIONAL Y LAS DIRECTRICES ESTABLECIDAS POR EL ICBF, EN ARMONIA CON LA POLITICA DE ESTADO PARA EL DESARROLLO INTEGRAL DE LA PRIMERA INFANCI DE CERO  SIEMPRE</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</si>
  <si>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HCB FAMILIARES Y HCB FAMI</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</si>
  <si>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ELS SIGUIENTES FORMAS DE ATENCIÓN: HCBFAMILIARES</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</si>
  <si>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Y GRUPALES</t>
  </si>
  <si>
    <t>AUNAR ESFUERZOS Y COORDINAR ACCIONES PARA ATENDER A LA PRIMERA INFANCIA EN EL MARCO DE LA ESTRATEGIA "DE CERO A SIEMPRE" Y FORTALECER EL PROGRAMA DE ATENCIÓN A NIÑOS (AS) HASTA DE TRES (03) AÑOS DE EDAD HIJOS(AS) DE INTERNAS QUE PERMANECEN CON SUS MADRES EN EL ESTABLECIMIENTO DE RECLUSIÓN DE MUEJRES DE BUCARAMANGA Y A MUJERES GESTANTES Y MADRES LACTANTES INTERNAS, DE CONFORMIDAD CON LAS DIRECTRICES, LINEAMIENTOS Y PARAMETROS ESTABLECIDOS POR EL ICBF</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</si>
  <si>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PRTES DERIVADAS DE LA ENTREGA DE APORTES DEL ICBF A LA ENTIDAD ADMINISTRADORA DEL SERVICIO EN LA MODALIDAD DE HOGARES COMUNITARIOS DE BIENESTAR EN LAS SIGUIENTES FORMAS DE ATENCIÓN: FAMILIARES Y EN LA MODALIDAD FAMI</t>
  </si>
  <si>
    <t>ATENDER INTEGRALMENTE A LA PRIMERA INFANCIA EN EL MARCO DE LA ESTRATEGIA "DE CERO A SIEMPRE", DE CONFORMIDAD CON LAS DIRECTRICES, LINEAMIENTOS  Y ESTANDARES ESTABLECIDOS POR EL ICBF, ASÍ COMO REGULAR LAS RELACIONES ENTRE LAS PARTES DERIVADAS DE LA ENTREGA DE APORTES DEL ICBF A EL CONTRATISTA, PARA QUE ESTE ASUMA BAJO SU EXCLUSIVA RESPONSABILIDAD DICHA ATENCIÓN</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</si>
  <si>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PARAMETROS ESTABLECIDOS POR EL ICBF</t>
  </si>
  <si>
    <t xml:space="preserve">PRESTAR EL SERVICIO DE ATENCIÓN, EDUCACIÓN INICIAL Y CUIDADO A NIÑOS Y N IÑAS MENORES DE 5 AÑOS, O HASTA SU INGRESO AL GRADO DE TRANSICIÓN, CION EL FIN DE PROMOVER EL DESARROLLO INTEGRAL DE LA PRIMERA INFANCIA CON CALIDAD, DE CONFORMIDAD  CON LOS LINEAMIENTOS, MANUAL OPERATIVO, LAS DIRECTRICES, PARAMETROS Y ESTANDARES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 </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</si>
  <si>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</si>
  <si>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 DE DESARROLLO INFANTIL</t>
  </si>
  <si>
    <t>PRESTAR EL SERVICIO DE ATEN CIÓN INTEGRAL A NIÑOS Y NIÑAS MENORES DE CINCO (5) AÑOS, O HASTA SU INGRESO AL GRADO DE TRANSICIÓN, CON EL FIN DE PROMOVER EL DESARROLLO INTEGRAL DE LA PRIMERA DE CONFORMIDAD CON EL MANUAL OPERATIVO DE LA MODALIDAD INSTITUCIONAL Y LAS DIRECTRICES ESTABLECIDAS POR EL ICBF, EN EL MARCO DE LA POLITICA DE ESATDO PARA EL DESARROLLO INTEGRAL DE LA PRIMERA INFANCIA "DE CERO A SIEMPRE", EN EL SERVICIO HOGARES INFANTILES</t>
  </si>
  <si>
    <t>ATENDER A LA PRIMERA INFANCIA EN EL MARCO DE LA ESTRATEGIA "DE CERO A SIEMPRE", DE CONFORMIDAD CON LAS DIRECTRICES, LINEAMIENTOS Y PARAMETROS ESTABLECIDOS POR EL ICBF, ASÍ COMO REGULAR LAS RELACIONES ENTRE LAS PARTES DERIVADAS DE LA ENTREGA DE APORTES DEL ICBF AL CONTRATISTA, PARA QUE ESTE ASUMA BAJO SU EXCLUSIVA RESPONSABILIDAD DICHA ATENCIÓN</t>
  </si>
  <si>
    <t>PRESTAR EL SERVICIO DE EDUCACION INICIAL EN EL MARCO DE LA ATENCION INTEGRAL A NIÑAS Y NIÑOS MENORES DE 5 AÑOS O HASTA SU INGRESO AL GRADO DE TRANSICION  DE CONFORMIDAD CON EL MANUAL OPERATIVODE LA MODALIDAD Y LA DIRECTRICES ESTABLECIDAD POR EL ICBF, EN ARMONIA CN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</si>
  <si>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EL MANUAL OPERATIVODE LA MODALIDAD Y LA DIRECTRICES ESTABLECIDAD POR EL ICBF, EN ARMONIA CON LA POLITICA DE ESTADO PARA EL DESARROLLO INTEGRAL DE LA PRIMERA INFANCIA "DE CERO A SIEMPRE" EN EL SERVICIO CENTROS DE DESARROLLO INFANTIL</t>
  </si>
  <si>
    <t>PRESTAR EL SERVICIO DE ATENCION A NIÑAS Y NIÑOS Y MUJERES GESTANTES, EN EL MARCO DE LA POLITICA DE ESTADO PARA EL DESARROLLO INTEGRAL A LA PRIMERA INFANCIA "DE CERO A SIEMPRE" DE CONFORMIDAD CON LAS DIRECTRICES LINEAMIENTOS Y PARAMETROS ESTABLECIDOS POR EL ICBF PARA LOS SERVICIOS HOGARES COMUNITARIOS DE BIENESTAR FAMILIARES Y FAMI</t>
  </si>
  <si>
    <t>PRESTAR LOS SERVICIOS DESARROLLO INFANTIL EN ESTABLECIMIENTO DE RECLUSIÓN DE CONFORMIDAD CON LAS DIRECTRICES LINEAMIENTOS Y PARAMETROS ESTABLECIDOS POR EL ICBF, EN ARMONIA CON LA POLITICA DE ESTADO PARA EL DESARROLLO INTEGRAL A LA PRIMERA INFANCIA DE CERO A SIEMPRE</t>
  </si>
  <si>
    <t>PRESTAR LOS SERVICIOS: HOGARES COMUNITARIOS DE BIENESTAR FAMILIAR Y FAMI DE CONFORMIDAD CON LAS DIRECTRICES, LINEAMIENTOS Y PARAMETROS ESTABLECIDOS POR EL ICBF, EN ARMONIA CON LA POLITICA DE ESTADO PARA EL DESARROLLO INTEGRAL A LA PRIMERA INFANCIA DE CERO A SIEMPRE</t>
  </si>
  <si>
    <t>PRESTAR EL SERVICIO CENTROS DE DESARROLLO INFANTIL - CDI, DE CONFORMIDAD CON EL MANUAL OPERATIVO DE LA MODALIDAD INSTITUCIONAL Y LAS DIRECTRICES ESTABLECIDAS POR EL ICBF, EN ARMONIA CON LA POLITICA DE ESTADO PARA EL DESARROLLO INTEGRAL DE LA PRIMERA INFANCIA DE CERO A SIEMPRE</t>
  </si>
  <si>
    <t>AUNAR ESFUERZOS Y COORDINAR ACCIONES PARA ATENDER A LA PRIMERA INFANCIA EN EL MARCO DE LA ESTRATEGIA "DE CERO A SIEMPRE" ESPECIFICAMENTE PARA FORTALECER EL PROGRAMA DE ATENCIÓN A NIÑOS (AS) HASTA DE TRES (03) AÑOS DE EDAD HIJOS(AS) DE INTERNAS QUE PERMANECEN CON SUS MADRES EN EL ESTABLECIMIENTOS DE RECLUSIÓN DE MUJERES DE BUCARAMANGA Y A MUEJRES GESTANTES Y MADRES LACTANTES INTERNAS, DE CONFORMIDAD CON LAS DIRECTRICES, LINEAMIENTOS Y PARAMETROS ESTABLECIDOS POR EL ICBF, ASÍ COMO REGULAR LAS RELACIONES ENTRE LAS PARTES DERIVADAS DE LA ENTREGA DE APORTES DEL ICBF Y DEL INPEC AL OPARADOR PARA QUE ESTE ASUMA CON SU PERSONAL Y BAJO SU EXCLUSIVA RESPONSABILIDAD DICHA ATENCIÓN</t>
  </si>
  <si>
    <t>BRINDAR ATENCIÓN INTEGRAL A NIÑS Y NIÑAS MENORES DE SIETE (7) AÑOS DE FAMILIAS CON VULNERABILIDAD ECONOMICA, SOCIAL, CULTURAL, NUTRICIONAL Y PSICOAFECTIVAS A TRAVES DE LOS HOGARES COMUNITARIOS MEDIANTE EL DESARROLLO DE ACCIONES DE FORMACIÓN CON NIÑOS, NIÑAS Y SUS FAMILIAS Y DE ORGANIZACIÓN Y PARTICIPACIÓN COMUNITARIA QUE LES PERMITA MEJORAR SUS CONDICIONES DE VIDA; PARA LO CUAL, EL ICBFAPORTARA AL CONTRATISTA LOS RECURSOS FINANCIEROS NECESARIOS, DE CONFORMIDAD CON LO ESTABLECIDO EN LA CLAUSULA CUARTA DEL PRESENTE CONTRATO</t>
  </si>
  <si>
    <t>BRINDAR ATENCIÓN INTEGRAL A NIÑS Y NIÑAS MENORES DE SEIS AÑOS, APOYAR A LAS FAMILIAS EN DESARROLLO QUE TIENEN MUJERES GESTANTES, MADRES LACTANTES Y NIÑOS Y NIÑAS MENORES DE 2 AÑOS QUE SE ENCUENTRAN EN VULNERABILIDAD PSICOAFECTIVA, NUTRICIONAL, ECONOMICA Y SOCIAL A TRAVES DE LOS HOGARES COMUNITARIOS DE BIENESTAR MODALIDAD 0 A 7 Y FAMI</t>
  </si>
  <si>
    <t>BRINDAR ATENCION A LA PRIMERA INFANCIA NIÑOS Y NIÑAS MENORES DE SIES (6) AÑOS, DE FAMIIAS CON VULNERABILIDAD ECONOMICA, SOCIAL, CULTURAL, NUTRICIONAL Y PSICOAFECTIVA, A TRAVES DE LOS HOGARES COMUNITARIOS DE BIENESTAR  Y APOYAR A LAS FAMLIAS EN DESARROLLO CON MUJERES GESTANTES, MADRES LACTANTES Y NIÑOS Y NIÑAS MENORES DE 2 AÑOS QUE SE ENCUENTRAN EN VULNERABILIDAD PSICOAFECTIVA, NUTRICIONAL, ECONOMICA, Y SOCIAL, ATENDIENDO EN LAS DOS MODALIDADES PRIORITARIAMENTE PORBLACIÓN EN SITUACIÓN DE DESPLAZAMIENTO Y NIVELES I Y II DEL SISBEN</t>
  </si>
  <si>
    <t>BRINDAR ATENCION A LA PRIMERA INFANCIA NIÑOS Y NIÑAS MENORES DE SIES (6) AÑOS, DE FAMIIAS CON VULNERABILIDAD ECONOMICA, SOCIAL, CULTURAL, NUTRICIONAL Y PSICOAFECTIVA, A TRAVES DE LOS HOGARES COMUNITARIOS DE BIENESTAR MODALIDAD 0-7  Y APOYAR A LAS FAMLIAS EN DESARROLLO CON MUJERES GESTANTES, MADRES LACTANTES Y NIÑOS Y NIÑAS MENORES DE 2 AÑOS QUE SE ENCUENTRAN EN VULNERABILIDAD PSICOAFECTIVA, NUTRICIONAL, ECONOMICA, Y SOCIAL, ATENDIENDO EN LAS DOS MODALIDADES PRIORITARIAMENTE PORBLACIÓN DE LOS NIVELES I Y II DEL SISBEN</t>
  </si>
  <si>
    <t>APOYAR A LAS FAMLIAS EN DESARROLLO CON MUJERES GESTANTES, MADRES LACTANTES Y NIÑOS Y NIÑAS MENORES DE 2 AÑOS QUE SE ENCUENTRAN EN VULNERABILIDAD PSICOAFECTIVA, NUTRICIONAL, ECONOMICA, Y SOCIAL, EN SITUACION DE DESPLAZAMIENTO Y NIVELES I Y II DEL SISBEN</t>
  </si>
  <si>
    <t>BRINDAR ATENCION A LA PRIMERA INFANCIA NIÑOS Y NIÑAS MENORES DE SIES (6) AÑOS, DE FAMIIAS CON VULNERABILIDAD ECONOMICA, SOCIAL, CULTURAL, NUTRICIONAL Y PSICOAFECTIVA, A TRAVES DE LOS HOGARES COMUNITARIOS DE BIENESTAR  Y APOYAR A LAS FAMLIAS EN DESARROLLO CON MUJERES GESTANTES, MADRES LACTANTES Y NIÑOS Y NIÑAS MENORES DE 2 AÑOS QUE SE ENCUENTRAN EN VULNERABILIDAD PSICOAFECTIVA, NUTRICIONAL, ECONOMICA, Y SOCIAL, PRIORITARIAMENTE POBLACIÓNDE LOS  NIVELES I Y II DEL SISBEN. FAMILIAS EN CONDICION DE DESPLAZAMIENTO Y FAMILIAS PERTENECIENTES A GRUPOS ETNICOS</t>
  </si>
  <si>
    <t>BRINDAR ATENCION A LA PRIMERA INFANCIA NIÑOS Y NIÑAS MENORES DE SIES (6) AÑOS, DE FAMIIAS CON VULNERABILIDAD ECONOMICA, SOCIAL, CULTURAL, NUTRICIONAL Y PSICOAFECTIVA, A TRAVES DE LOS HOGARES COMUNITARIOS DE BIENESTAR MODALIDAD 0-7,, PRIORITARIAMENTE POBLACIÓNEN SITUACIÓN DE DESPLAZAMIENTO Y NIVELES I Y II DE SISBEN</t>
  </si>
  <si>
    <t>PRESTACION E SERVICIOS PARA BRINDAR ATENCIÓN INTEGRAL EN EDUCACIÓN INICIAL, CUIDADO Y NUTRICION A LOS NIÑS Y NIÑAS MENORES DE CINCO (5) AÑOS DEL SISBEN I Y II O DESPLAZADOS, BENEFICIARIOS DEL PROGRAMA DE ATENCIÓN INTEGRAL A LA PRIMERA INFANCIA PAIPI EN LA MODALIDAD O MODALIDADES DE ATENCIÓN SELECCIONADAS, SEGÚN ANEXO ADJUNTO AL PRESENTE CONVENIO</t>
  </si>
  <si>
    <t>BRINDAR ATENCIÓN INTEGRAL DIFERENCIAL A FAMILIAS VICTIMAS DE DESPLAZAMIENTO CON MUJERES GESTANTES, MADRES EN PERIODO DE LACTANCIA Y NIÑOS Y NIÑAS MENORES DE CINCO AÑOS, RECONOCIENDO SU CALIDAD DE VICTIMA DE LA VIOLENCIA ARMADA A TRAVÉS DE LOS HOGARES FELICES PARA LA PAZ</t>
  </si>
  <si>
    <t>BRINDAR ATENCION A LA PRIMERA INFANCIA NIÑOS Y NIÑAS MENORES DE CINCO AÑOS, DE FAMIIAS CON VULNERABILIDAD ECONOMICA, SOCIAL, CULTURAL, NUTRICIONAL Y PSICOAFECTIVA, A TRAVES DE LOS HOGARES COMUNITARIOS DE BIENESTAR MODALIDAD 0-5 AÑOS, PRIORITARIAMENTE EN SITUACIÓN DE DESPLAZAMIENTO Y EN MODALIDAD FAMI, APOYAR A LAS FAMILIAS EN DESARROLLO CON MUJERES GESTANTES, MADRES LACTANTES Y NIÑOS Y NIÑAS MENORES DE DOS AÑOS QUE SE ENCUENTRAN EN VULNERABILIDAD PSICOAFECTIVA, NUTRICIONAL,ECONOMICA Y SOCIAL,PRIORITARIAMENTE EN SITUACIÓN DE DESPLAZAMIENTO</t>
  </si>
  <si>
    <t>PRESTAR ATENCIÓN INTEGRAL EN EDUCACIÓN INICIAL, CUIDADO Y NUTRICIÓN A LOS NIÑOS Y NIÑAS MENORES DE CINCO (5) AÑOS EN CONDICION DE VULNERABILIDAD, VINCULADOS AL PROGRAMA DE ATENCIÓN INTEGRAL A LA PRIMERA INFANCIA - PAIPI - A TRAVES DE PROPUESTAS DE INTERVENCIÓN OPORTUNIDAD PERTINENTES Y DE CALIDAD</t>
  </si>
  <si>
    <t xml:space="preserve">BRINDAR ATENCIÓN INTEGRAL A LA PRIMERA INFANCIA NIÑOS Y NIÑAS MENORES DE CINCO (5) DE FAMILIAS CON VULNERABILIDAD ECONOMICA SOCIAL CULTURAL NUTRICIONAL PSICOAFECTIVA A TRAVES DE LOS HOGARES COMUNITARIOS DE BIENESTAR MODALIDADES 0-5 AÑOS EN LAS SIGUIENTES FORMAS DE ATENCIÓN: FAMILIARES, MULTIPLES, GRUPALES PRIORITARIAMENTE EN SITUACIÓN DE DESPLAZAMIENTO Y EN LA MODALIDAD FAMI, APOYAR A LAS FAMILIAS EN DESARROLLO CON MUJERES GESTANTE, MADRES LACTANTES Y NIÑOS Y NIÑAS MENORES DE DOS QUE SE ENCUENTRAN EN VULNERABILIDAD PRIORITARIAMENTE EN SITUACIÓN DE DESPLAZAMENTO </t>
  </si>
  <si>
    <t>LAS PARTES SE COMPROMETEN A AUNAR ESFUERZOS Y COORDINAR ACCIONES ENTRE EL ESTABLECIMIENTO DE RECLUSIÓN DE MUJERES - INPEC- EL ICBF Y FUNDACIÓN COLOMBO ALEMANA VOLVER A SONREIR, PARA FORTALECER EL PROGRAMA DE ATENCIÓN A NIÑOS(AS) HASTA DE TRES (3) AÑOS DE EDAD, HIJOS(AS) DE EDAD, HIJOS (AS) DE INTERNAS QUE PERMANECEN CON SUS MADRES EN EL ESTABLECIMIENTO DE RECLUSIÓN DE MUJERES DE BUCARAMANGA Y A MUJERES GESTANTES Y MADRES LACTANTES INTERNAS</t>
  </si>
  <si>
    <t>BRINDAR ATENCIÓN INTEGRAL A LA PRIMERA INFANCIA, EN EL MARCO DE LA ESTRATEGIA "DE CERO A SIEMPRE" EN EL DEPARTAMENTO DE SANTANDER</t>
  </si>
  <si>
    <t>BRINDAR ATENCIÓN INTEGRAL A LA PRIMERA INFANCIA EN LOS CENTROS DE DESARROLLO INFANTIL TEMPRANO, EN EL MARCO DE LA ESTRATEGIA "DE CERO A SIEMRE" EN EL DEPARTAMENTO</t>
  </si>
  <si>
    <t>LAS PARTES SE COMPROMETEN A AUNAR ESFUERZOS Y COORDINAR ACCIONES ENTRE EL ESTABLECIMIENTO DE RECLUSIÓN DE MUJERES - INPEC- EL ICBF Y FUNDACIÓN COLOMBO ALEMANA VOLVER A SONREIR, PARA FORTALECER EL PROGRAMA DE ATENCIÓN A NIÑOS(AS) HASTA DE TRES (3) AÑOS DE EDAD, HIJOS(AS) DE INTERNAS QUE PERMANECEN CON SUS MADRES EN EL ESTABLECIMIENTO DE RECLUSIÓN DE MUEJRES DE BUCARAMANGA Y A MUEJRES GESTANTES Y MADRES LACTANTES INTERNAS</t>
  </si>
  <si>
    <t>68-184-2020</t>
  </si>
  <si>
    <t>68-216-2020</t>
  </si>
  <si>
    <t>68-194-2020</t>
  </si>
  <si>
    <t>68-197-2020</t>
  </si>
  <si>
    <t>68-219-2020</t>
  </si>
  <si>
    <t>20/02/2020</t>
  </si>
  <si>
    <t>31/12/2020</t>
  </si>
  <si>
    <t>68-354-2020</t>
  </si>
  <si>
    <t>05/04/2020</t>
  </si>
  <si>
    <t>68-272-2020</t>
  </si>
  <si>
    <t>01/04/2020</t>
  </si>
  <si>
    <t>30/11/2020</t>
  </si>
  <si>
    <t>68-346-2020</t>
  </si>
  <si>
    <t>PRESTAR LOS SERVICIOS DE EDUCACIÓN INICIAL EN EL MARCO DE LA ATENCIÓN INTEGRAL EN CENTROS DE DESARROLLO INFANTIL - CDI- DE CONFORMIDAD CON EL MANUAL OPERATIVO DE LA MODALIDAD INSTITUCIONAL, EL LIENAMIENTO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</si>
  <si>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 CDI- DE CONFORMIDAD CON EL MANUAL OPERATIVO DE LA MODALIDAD INSTITUCIONAL, EL LIENAMIENTO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</si>
  <si>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EN MEDIO FAMILIAR - DIMF- , DE CONFRMIDAD CON LOS MANUALES OPERATIVOS DE LA MODALIDAD FAMILIAR,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</si>
  <si>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 CDI- DE CONFORMIDAD CON EL MANUAL OPERATIVO DE LA MODALIDAD INSTITUCIONAL, EL LIENAMIENTO TÉCNICO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</si>
  <si>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Y HOGARES COMUNITARIOS DE BIENESTAR AGRUPADOS, DE CONFOMIDAD CON EL MANUAL OPERATIVO DE LA MODALIDAD COMUNITARIA, EL LIENAMIENTO TÉCNICO PARA LA ATENCIÓN A LA PRIMERA INFANCIA Y LAS DIRECTRICES ESTABLECIDAS POR EL ICBF, EN ARMONIA CON LA POLITICA DE ESTADO PARA EL DESARROLLO INTEGRAL DE LA PRIMERA INFANCIA DE CERO A SIEMPRE</t>
  </si>
  <si>
    <t>PRESTAR LOS SERVICIOS DE EDUCACIÓN INICIAL E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</si>
  <si>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68-531-2020</t>
  </si>
  <si>
    <t>04/12/2020</t>
  </si>
  <si>
    <t>31/07/2022</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</si>
  <si>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</si>
  <si>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</si>
  <si>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68-532-2020</t>
  </si>
  <si>
    <t>68-537-2020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</si>
  <si>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</si>
  <si>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68-538-2020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</si>
  <si>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</si>
  <si>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68-527-2020</t>
  </si>
  <si>
    <t xml:space="preserve"> 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</si>
  <si>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MERCY MAGALY GUTIERREZ LOZANO</t>
  </si>
  <si>
    <t>CALLE 202 B #14-70 BARRIO GONZALEZ CHAPARRO - FLORIDABLANCA</t>
  </si>
  <si>
    <t>(7) 6382312 - 3168331110</t>
  </si>
  <si>
    <t>fundacion@volverasonreir.org</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</si>
  <si>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</si>
  <si>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68-526-2020</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</si>
  <si>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</si>
  <si>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2021-68-68002452021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</si>
</sst>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G34" zoomScaleNormal="100" zoomScaleSheetLayoutView="40" zoomScalePageLayoutView="40" workbookViewId="0">
      <selection activeCell="A41" sqref="A41:O4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2851</v>
      </c>
      <c r="D15" s="35"/>
      <c r="E15" s="35"/>
      <c r="F15" s="5"/>
      <c r="G15" s="32" t="s">
        <v>1168</v>
      </c>
      <c r="H15" s="103" t="s">
        <v>887</v>
      </c>
      <c r="I15" s="32" t="s">
        <v>2624</v>
      </c>
      <c r="J15" s="108" t="s">
        <v>2626</v>
      </c>
      <c r="L15" s="209" t="s">
        <v>8</v>
      </c>
      <c r="M15" s="209"/>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804011576</v>
      </c>
      <c r="C20" s="5"/>
      <c r="D20" s="73"/>
      <c r="E20" s="5"/>
      <c r="F20" s="5"/>
      <c r="G20" s="5"/>
      <c r="H20" s="186"/>
      <c r="I20" s="148" t="s">
        <v>887</v>
      </c>
      <c r="J20" s="149" t="s">
        <v>889</v>
      </c>
      <c r="K20" s="150">
        <v>743758496</v>
      </c>
      <c r="L20" s="151">
        <v>44197</v>
      </c>
      <c r="M20" s="151">
        <v>44561</v>
      </c>
      <c r="N20" s="134">
        <f>+(M20-L20)/30</f>
        <v>12.133333333333333</v>
      </c>
      <c r="O20" s="137"/>
      <c r="U20" s="133"/>
      <c r="V20" s="105">
        <f ca="1">NOW()</f>
        <v>44188.653698958333</v>
      </c>
      <c r="W20" s="105">
        <f ca="1">NOW()</f>
        <v>44188.653698958333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FUNDACION COLOMBO ALEMANA VOLVER A SONEIR</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2848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2679</v>
      </c>
      <c r="E48" s="144">
        <v>43451</v>
      </c>
      <c r="F48" s="144">
        <v>43921</v>
      </c>
      <c r="G48" s="159">
        <f>IF(AND(E48&lt;&gt;"",F48&lt;&gt;""),((F48-E48)/30),"")</f>
        <v>15.666666666666666</v>
      </c>
      <c r="H48" s="114" t="s">
        <v>2774</v>
      </c>
      <c r="I48" s="113" t="s">
        <v>887</v>
      </c>
      <c r="J48" s="113" t="s">
        <v>926</v>
      </c>
      <c r="K48" s="116">
        <v>2908095277</v>
      </c>
      <c r="L48" s="115" t="s">
        <v>1148</v>
      </c>
      <c r="M48" s="117">
        <v>1</v>
      </c>
      <c r="N48" s="115" t="s">
        <v>27</v>
      </c>
      <c r="O48" s="115" t="s">
        <v>1148</v>
      </c>
      <c r="P48" s="78"/>
    </row>
    <row r="49" spans="1:16" s="6" customFormat="1" ht="24.75" customHeight="1" x14ac:dyDescent="0.25">
      <c r="A49" s="142">
        <v>2</v>
      </c>
      <c r="B49" s="111" t="s">
        <v>2676</v>
      </c>
      <c r="C49" s="112" t="s">
        <v>31</v>
      </c>
      <c r="D49" s="110" t="s">
        <v>2680</v>
      </c>
      <c r="E49" s="144">
        <v>43397</v>
      </c>
      <c r="F49" s="144">
        <v>43445</v>
      </c>
      <c r="G49" s="159">
        <f t="shared" ref="G49:G50" si="2">IF(AND(E49&lt;&gt;"",F49&lt;&gt;""),((F49-E49)/30),"")</f>
        <v>1.6</v>
      </c>
      <c r="H49" s="114" t="s">
        <v>2775</v>
      </c>
      <c r="I49" s="113" t="s">
        <v>887</v>
      </c>
      <c r="J49" s="113" t="s">
        <v>889</v>
      </c>
      <c r="K49" s="116">
        <v>41701863</v>
      </c>
      <c r="L49" s="115" t="s">
        <v>2776</v>
      </c>
      <c r="M49" s="117">
        <v>1</v>
      </c>
      <c r="N49" s="115" t="s">
        <v>27</v>
      </c>
      <c r="O49" s="115" t="s">
        <v>1148</v>
      </c>
      <c r="P49" s="78"/>
    </row>
    <row r="50" spans="1:16" s="6" customFormat="1" ht="24.75" customHeight="1" x14ac:dyDescent="0.25">
      <c r="A50" s="142">
        <v>3</v>
      </c>
      <c r="B50" s="111" t="s">
        <v>2676</v>
      </c>
      <c r="C50" s="112" t="s">
        <v>31</v>
      </c>
      <c r="D50" s="110" t="s">
        <v>2681</v>
      </c>
      <c r="E50" s="144">
        <v>43484</v>
      </c>
      <c r="F50" s="144">
        <v>43819</v>
      </c>
      <c r="G50" s="159">
        <f t="shared" si="2"/>
        <v>11.166666666666666</v>
      </c>
      <c r="H50" s="119" t="s">
        <v>2777</v>
      </c>
      <c r="I50" s="113" t="s">
        <v>887</v>
      </c>
      <c r="J50" s="113" t="s">
        <v>913</v>
      </c>
      <c r="K50" s="116">
        <v>1687997573</v>
      </c>
      <c r="L50" s="115" t="s">
        <v>1148</v>
      </c>
      <c r="M50" s="117">
        <v>1</v>
      </c>
      <c r="N50" s="115" t="s">
        <v>27</v>
      </c>
      <c r="O50" s="115" t="s">
        <v>1148</v>
      </c>
      <c r="P50" s="78"/>
    </row>
    <row r="51" spans="1:16" s="6" customFormat="1" ht="24.75" customHeight="1" outlineLevel="1" x14ac:dyDescent="0.25">
      <c r="A51" s="142">
        <v>4</v>
      </c>
      <c r="B51" s="111" t="s">
        <v>2676</v>
      </c>
      <c r="C51" s="112" t="s">
        <v>31</v>
      </c>
      <c r="D51" s="110" t="s">
        <v>2682</v>
      </c>
      <c r="E51" s="144">
        <v>42583</v>
      </c>
      <c r="F51" s="144">
        <v>42674</v>
      </c>
      <c r="G51" s="159">
        <f t="shared" ref="G51:G107" si="3">IF(AND(E51&lt;&gt;"",F51&lt;&gt;""),((F51-E51)/30),"")</f>
        <v>3.0333333333333332</v>
      </c>
      <c r="H51" s="114" t="s">
        <v>2778</v>
      </c>
      <c r="I51" s="113" t="s">
        <v>887</v>
      </c>
      <c r="J51" s="113" t="s">
        <v>953</v>
      </c>
      <c r="K51" s="116">
        <v>30046929</v>
      </c>
      <c r="L51" s="115" t="s">
        <v>1148</v>
      </c>
      <c r="M51" s="117">
        <v>1</v>
      </c>
      <c r="N51" s="115" t="s">
        <v>27</v>
      </c>
      <c r="O51" s="115" t="s">
        <v>1148</v>
      </c>
      <c r="P51" s="78"/>
    </row>
    <row r="52" spans="1:16" s="7" customFormat="1" ht="24.75" customHeight="1" outlineLevel="1" x14ac:dyDescent="0.25">
      <c r="A52" s="143">
        <v>5</v>
      </c>
      <c r="B52" s="111" t="s">
        <v>2676</v>
      </c>
      <c r="C52" s="112" t="s">
        <v>31</v>
      </c>
      <c r="D52" s="110" t="s">
        <v>2683</v>
      </c>
      <c r="E52" s="144" t="s">
        <v>2719</v>
      </c>
      <c r="F52" s="144" t="s">
        <v>2749</v>
      </c>
      <c r="G52" s="159">
        <f t="shared" si="3"/>
        <v>6.1</v>
      </c>
      <c r="H52" s="119" t="s">
        <v>2779</v>
      </c>
      <c r="I52" s="113" t="s">
        <v>887</v>
      </c>
      <c r="J52" s="113" t="s">
        <v>937</v>
      </c>
      <c r="K52" s="116">
        <v>46388743</v>
      </c>
      <c r="L52" s="115" t="s">
        <v>1148</v>
      </c>
      <c r="M52" s="117">
        <v>1</v>
      </c>
      <c r="N52" s="115" t="s">
        <v>27</v>
      </c>
      <c r="O52" s="115" t="s">
        <v>1148</v>
      </c>
      <c r="P52" s="79"/>
    </row>
    <row r="53" spans="1:16" s="7" customFormat="1" ht="24.75" customHeight="1" outlineLevel="1" x14ac:dyDescent="0.25">
      <c r="A53" s="143">
        <v>6</v>
      </c>
      <c r="B53" s="111" t="s">
        <v>2676</v>
      </c>
      <c r="C53" s="112" t="s">
        <v>31</v>
      </c>
      <c r="D53" s="110" t="s">
        <v>2684</v>
      </c>
      <c r="E53" s="144" t="s">
        <v>2720</v>
      </c>
      <c r="F53" s="144" t="s">
        <v>2750</v>
      </c>
      <c r="G53" s="159">
        <f t="shared" si="3"/>
        <v>7.5666666666666664</v>
      </c>
      <c r="H53" s="119" t="s">
        <v>2780</v>
      </c>
      <c r="I53" s="113" t="s">
        <v>887</v>
      </c>
      <c r="J53" s="113" t="s">
        <v>959</v>
      </c>
      <c r="K53" s="116">
        <v>1365184915</v>
      </c>
      <c r="L53" s="115" t="s">
        <v>1148</v>
      </c>
      <c r="M53" s="117">
        <v>1</v>
      </c>
      <c r="N53" s="115" t="s">
        <v>27</v>
      </c>
      <c r="O53" s="115" t="s">
        <v>1148</v>
      </c>
      <c r="P53" s="79"/>
    </row>
    <row r="54" spans="1:16" s="7" customFormat="1" ht="24.75" customHeight="1" outlineLevel="1" x14ac:dyDescent="0.25">
      <c r="A54" s="143">
        <v>7</v>
      </c>
      <c r="B54" s="111" t="s">
        <v>2676</v>
      </c>
      <c r="C54" s="112" t="s">
        <v>31</v>
      </c>
      <c r="D54" s="110" t="s">
        <v>2685</v>
      </c>
      <c r="E54" s="144" t="s">
        <v>2721</v>
      </c>
      <c r="F54" s="144" t="s">
        <v>2751</v>
      </c>
      <c r="G54" s="159">
        <f t="shared" si="3"/>
        <v>25.8</v>
      </c>
      <c r="H54" s="114" t="s">
        <v>2781</v>
      </c>
      <c r="I54" s="113" t="s">
        <v>887</v>
      </c>
      <c r="J54" s="113" t="s">
        <v>889</v>
      </c>
      <c r="K54" s="118">
        <v>107558432</v>
      </c>
      <c r="L54" s="115" t="s">
        <v>1148</v>
      </c>
      <c r="M54" s="117">
        <v>1</v>
      </c>
      <c r="N54" s="115" t="s">
        <v>27</v>
      </c>
      <c r="O54" s="115" t="s">
        <v>1148</v>
      </c>
      <c r="P54" s="79"/>
    </row>
    <row r="55" spans="1:16" s="7" customFormat="1" ht="24.75" customHeight="1" outlineLevel="1" x14ac:dyDescent="0.25">
      <c r="A55" s="143">
        <v>8</v>
      </c>
      <c r="B55" s="111" t="s">
        <v>2676</v>
      </c>
      <c r="C55" s="112" t="s">
        <v>31</v>
      </c>
      <c r="D55" s="110" t="s">
        <v>2686</v>
      </c>
      <c r="E55" s="144" t="s">
        <v>2719</v>
      </c>
      <c r="F55" s="144" t="s">
        <v>2752</v>
      </c>
      <c r="G55" s="159">
        <f t="shared" si="3"/>
        <v>9.1666666666666661</v>
      </c>
      <c r="H55" s="114" t="s">
        <v>2782</v>
      </c>
      <c r="I55" s="113" t="s">
        <v>887</v>
      </c>
      <c r="J55" s="113" t="s">
        <v>889</v>
      </c>
      <c r="K55" s="118">
        <v>3964893945</v>
      </c>
      <c r="L55" s="115" t="s">
        <v>1148</v>
      </c>
      <c r="M55" s="117">
        <v>1</v>
      </c>
      <c r="N55" s="115" t="s">
        <v>27</v>
      </c>
      <c r="O55" s="115" t="s">
        <v>26</v>
      </c>
      <c r="P55" s="79"/>
    </row>
    <row r="56" spans="1:16" s="7" customFormat="1" ht="24.75" customHeight="1" outlineLevel="1" x14ac:dyDescent="0.25">
      <c r="A56" s="143">
        <v>9</v>
      </c>
      <c r="B56" s="111" t="s">
        <v>2676</v>
      </c>
      <c r="C56" s="112" t="s">
        <v>31</v>
      </c>
      <c r="D56" s="110" t="s">
        <v>2687</v>
      </c>
      <c r="E56" s="144" t="s">
        <v>2722</v>
      </c>
      <c r="F56" s="144" t="s">
        <v>2753</v>
      </c>
      <c r="G56" s="159">
        <f t="shared" si="3"/>
        <v>10.566666666666666</v>
      </c>
      <c r="H56" s="114" t="s">
        <v>2783</v>
      </c>
      <c r="I56" s="113" t="s">
        <v>887</v>
      </c>
      <c r="J56" s="113" t="s">
        <v>889</v>
      </c>
      <c r="K56" s="118">
        <v>681392352</v>
      </c>
      <c r="L56" s="115" t="s">
        <v>1148</v>
      </c>
      <c r="M56" s="117">
        <v>1</v>
      </c>
      <c r="N56" s="115" t="s">
        <v>27</v>
      </c>
      <c r="O56" s="115" t="s">
        <v>1148</v>
      </c>
      <c r="P56" s="79"/>
    </row>
    <row r="57" spans="1:16" s="7" customFormat="1" ht="24.75" customHeight="1" outlineLevel="1" x14ac:dyDescent="0.25">
      <c r="A57" s="143">
        <v>10</v>
      </c>
      <c r="B57" s="64" t="s">
        <v>2676</v>
      </c>
      <c r="C57" s="65" t="s">
        <v>31</v>
      </c>
      <c r="D57" s="63" t="s">
        <v>2688</v>
      </c>
      <c r="E57" s="144" t="s">
        <v>2723</v>
      </c>
      <c r="F57" s="144" t="s">
        <v>2754</v>
      </c>
      <c r="G57" s="159">
        <f t="shared" si="3"/>
        <v>12.233333333333333</v>
      </c>
      <c r="H57" s="64" t="s">
        <v>2784</v>
      </c>
      <c r="I57" s="63" t="s">
        <v>887</v>
      </c>
      <c r="J57" s="63" t="s">
        <v>913</v>
      </c>
      <c r="K57" s="66">
        <v>1199732468</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t="s">
        <v>2719</v>
      </c>
      <c r="F58" s="144" t="s">
        <v>2752</v>
      </c>
      <c r="G58" s="159">
        <f t="shared" si="3"/>
        <v>9.1666666666666661</v>
      </c>
      <c r="H58" s="64" t="s">
        <v>2785</v>
      </c>
      <c r="I58" s="63" t="s">
        <v>887</v>
      </c>
      <c r="J58" s="63" t="s">
        <v>889</v>
      </c>
      <c r="K58" s="66">
        <v>232531325</v>
      </c>
      <c r="L58" s="65" t="s">
        <v>1148</v>
      </c>
      <c r="M58" s="67">
        <v>1</v>
      </c>
      <c r="N58" s="65" t="s">
        <v>27</v>
      </c>
      <c r="O58" s="65" t="s">
        <v>1148</v>
      </c>
      <c r="P58" s="79"/>
    </row>
    <row r="59" spans="1:16" s="7" customFormat="1" ht="24.75" customHeight="1" outlineLevel="1" x14ac:dyDescent="0.25">
      <c r="A59" s="143">
        <v>12</v>
      </c>
      <c r="B59" s="64" t="s">
        <v>2676</v>
      </c>
      <c r="C59" s="65" t="s">
        <v>31</v>
      </c>
      <c r="D59" s="63" t="s">
        <v>2690</v>
      </c>
      <c r="E59" s="144" t="s">
        <v>2724</v>
      </c>
      <c r="F59" s="144" t="s">
        <v>2755</v>
      </c>
      <c r="G59" s="159">
        <f t="shared" si="3"/>
        <v>12.033333333333333</v>
      </c>
      <c r="H59" s="64" t="s">
        <v>2786</v>
      </c>
      <c r="I59" s="63" t="s">
        <v>887</v>
      </c>
      <c r="J59" s="63" t="s">
        <v>889</v>
      </c>
      <c r="K59" s="66">
        <v>1463312634</v>
      </c>
      <c r="L59" s="65" t="s">
        <v>1148</v>
      </c>
      <c r="M59" s="67">
        <v>1</v>
      </c>
      <c r="N59" s="65" t="s">
        <v>27</v>
      </c>
      <c r="O59" s="65" t="s">
        <v>1148</v>
      </c>
      <c r="P59" s="79"/>
    </row>
    <row r="60" spans="1:16" s="7" customFormat="1" ht="24.75" customHeight="1" outlineLevel="1" x14ac:dyDescent="0.25">
      <c r="A60" s="143">
        <v>13</v>
      </c>
      <c r="B60" s="64" t="s">
        <v>2676</v>
      </c>
      <c r="C60" s="65" t="s">
        <v>31</v>
      </c>
      <c r="D60" s="63" t="s">
        <v>2691</v>
      </c>
      <c r="E60" s="144" t="s">
        <v>2725</v>
      </c>
      <c r="F60" s="144" t="s">
        <v>2755</v>
      </c>
      <c r="G60" s="159">
        <f t="shared" si="3"/>
        <v>11.533333333333333</v>
      </c>
      <c r="H60" s="64" t="s">
        <v>2787</v>
      </c>
      <c r="I60" s="63" t="s">
        <v>887</v>
      </c>
      <c r="J60" s="63" t="s">
        <v>913</v>
      </c>
      <c r="K60" s="66">
        <v>1741566091</v>
      </c>
      <c r="L60" s="65" t="s">
        <v>1148</v>
      </c>
      <c r="M60" s="67">
        <v>1</v>
      </c>
      <c r="N60" s="65" t="s">
        <v>27</v>
      </c>
      <c r="O60" s="65" t="s">
        <v>26</v>
      </c>
      <c r="P60" s="79"/>
    </row>
    <row r="61" spans="1:16" s="7" customFormat="1" ht="24.75" customHeight="1" outlineLevel="1" x14ac:dyDescent="0.25">
      <c r="A61" s="143">
        <v>14</v>
      </c>
      <c r="B61" s="64" t="s">
        <v>2676</v>
      </c>
      <c r="C61" s="65" t="s">
        <v>31</v>
      </c>
      <c r="D61" s="63" t="s">
        <v>2692</v>
      </c>
      <c r="E61" s="144" t="s">
        <v>2726</v>
      </c>
      <c r="F61" s="144" t="s">
        <v>2756</v>
      </c>
      <c r="G61" s="159">
        <f t="shared" si="3"/>
        <v>12.133333333333333</v>
      </c>
      <c r="H61" s="64" t="s">
        <v>2788</v>
      </c>
      <c r="I61" s="63" t="s">
        <v>887</v>
      </c>
      <c r="J61" s="63" t="s">
        <v>889</v>
      </c>
      <c r="K61" s="66">
        <v>398630463</v>
      </c>
      <c r="L61" s="65" t="s">
        <v>1148</v>
      </c>
      <c r="M61" s="67">
        <v>1</v>
      </c>
      <c r="N61" s="65" t="s">
        <v>27</v>
      </c>
      <c r="O61" s="65" t="s">
        <v>26</v>
      </c>
      <c r="P61" s="79"/>
    </row>
    <row r="62" spans="1:16" s="7" customFormat="1" ht="24.75" customHeight="1" outlineLevel="1" x14ac:dyDescent="0.25">
      <c r="A62" s="143">
        <v>15</v>
      </c>
      <c r="B62" s="64" t="s">
        <v>2676</v>
      </c>
      <c r="C62" s="65" t="s">
        <v>31</v>
      </c>
      <c r="D62" s="63" t="s">
        <v>2693</v>
      </c>
      <c r="E62" s="144" t="s">
        <v>2727</v>
      </c>
      <c r="F62" s="144" t="s">
        <v>2757</v>
      </c>
      <c r="G62" s="159">
        <f t="shared" si="3"/>
        <v>10.466666666666667</v>
      </c>
      <c r="H62" s="64" t="s">
        <v>2789</v>
      </c>
      <c r="I62" s="63" t="s">
        <v>887</v>
      </c>
      <c r="J62" s="63" t="s">
        <v>889</v>
      </c>
      <c r="K62" s="66">
        <v>234780480</v>
      </c>
      <c r="L62" s="65" t="s">
        <v>1148</v>
      </c>
      <c r="M62" s="67">
        <v>1</v>
      </c>
      <c r="N62" s="65" t="s">
        <v>27</v>
      </c>
      <c r="O62" s="65" t="s">
        <v>1148</v>
      </c>
      <c r="P62" s="79"/>
    </row>
    <row r="63" spans="1:16" s="7" customFormat="1" ht="24.75" customHeight="1" outlineLevel="1" x14ac:dyDescent="0.25">
      <c r="A63" s="143">
        <v>16</v>
      </c>
      <c r="B63" s="64" t="s">
        <v>2676</v>
      </c>
      <c r="C63" s="65" t="s">
        <v>31</v>
      </c>
      <c r="D63" s="63" t="s">
        <v>2694</v>
      </c>
      <c r="E63" s="144" t="s">
        <v>2728</v>
      </c>
      <c r="F63" s="144" t="s">
        <v>2758</v>
      </c>
      <c r="G63" s="159">
        <f t="shared" si="3"/>
        <v>6.4333333333333336</v>
      </c>
      <c r="H63" s="64" t="s">
        <v>2790</v>
      </c>
      <c r="I63" s="63" t="s">
        <v>887</v>
      </c>
      <c r="J63" s="63" t="s">
        <v>916</v>
      </c>
      <c r="K63" s="66">
        <v>245191857</v>
      </c>
      <c r="L63" s="65" t="s">
        <v>1148</v>
      </c>
      <c r="M63" s="67">
        <v>1</v>
      </c>
      <c r="N63" s="65" t="s">
        <v>27</v>
      </c>
      <c r="O63" s="65" t="s">
        <v>1148</v>
      </c>
      <c r="P63" s="79"/>
    </row>
    <row r="64" spans="1:16" s="7" customFormat="1" ht="24.75" customHeight="1" outlineLevel="1" x14ac:dyDescent="0.25">
      <c r="A64" s="143">
        <v>17</v>
      </c>
      <c r="B64" s="64" t="s">
        <v>2676</v>
      </c>
      <c r="C64" s="65" t="s">
        <v>31</v>
      </c>
      <c r="D64" s="63" t="s">
        <v>2695</v>
      </c>
      <c r="E64" s="144" t="s">
        <v>2729</v>
      </c>
      <c r="F64" s="144" t="s">
        <v>2756</v>
      </c>
      <c r="G64" s="159">
        <f t="shared" si="3"/>
        <v>3.0333333333333332</v>
      </c>
      <c r="H64" s="64" t="s">
        <v>2791</v>
      </c>
      <c r="I64" s="63" t="s">
        <v>887</v>
      </c>
      <c r="J64" s="63" t="s">
        <v>889</v>
      </c>
      <c r="K64" s="66">
        <v>313070266</v>
      </c>
      <c r="L64" s="65" t="s">
        <v>1148</v>
      </c>
      <c r="M64" s="67">
        <v>1</v>
      </c>
      <c r="N64" s="65" t="s">
        <v>27</v>
      </c>
      <c r="O64" s="65" t="s">
        <v>1148</v>
      </c>
      <c r="P64" s="79"/>
    </row>
    <row r="65" spans="1:16" s="7" customFormat="1" ht="24.75" customHeight="1" outlineLevel="1" x14ac:dyDescent="0.25">
      <c r="A65" s="143">
        <v>18</v>
      </c>
      <c r="B65" s="64" t="s">
        <v>2676</v>
      </c>
      <c r="C65" s="65" t="s">
        <v>31</v>
      </c>
      <c r="D65" s="63" t="s">
        <v>2696</v>
      </c>
      <c r="E65" s="144" t="s">
        <v>2729</v>
      </c>
      <c r="F65" s="144" t="s">
        <v>2756</v>
      </c>
      <c r="G65" s="159">
        <f t="shared" si="3"/>
        <v>3.0333333333333332</v>
      </c>
      <c r="H65" s="64" t="s">
        <v>2791</v>
      </c>
      <c r="I65" s="63" t="s">
        <v>887</v>
      </c>
      <c r="J65" s="63" t="s">
        <v>916</v>
      </c>
      <c r="K65" s="66">
        <v>253603008</v>
      </c>
      <c r="L65" s="65" t="s">
        <v>1148</v>
      </c>
      <c r="M65" s="67">
        <v>1</v>
      </c>
      <c r="N65" s="65" t="s">
        <v>27</v>
      </c>
      <c r="O65" s="65" t="s">
        <v>1148</v>
      </c>
      <c r="P65" s="79"/>
    </row>
    <row r="66" spans="1:16" s="7" customFormat="1" ht="24.75" customHeight="1" outlineLevel="1" x14ac:dyDescent="0.25">
      <c r="A66" s="143">
        <v>19</v>
      </c>
      <c r="B66" s="64" t="s">
        <v>2676</v>
      </c>
      <c r="C66" s="65" t="s">
        <v>31</v>
      </c>
      <c r="D66" s="63" t="s">
        <v>2697</v>
      </c>
      <c r="E66" s="144" t="s">
        <v>2729</v>
      </c>
      <c r="F66" s="144" t="s">
        <v>2751</v>
      </c>
      <c r="G66" s="159">
        <f t="shared" si="3"/>
        <v>4.5333333333333332</v>
      </c>
      <c r="H66" s="64" t="s">
        <v>2792</v>
      </c>
      <c r="I66" s="63" t="s">
        <v>887</v>
      </c>
      <c r="J66" s="63" t="s">
        <v>889</v>
      </c>
      <c r="K66" s="66">
        <v>278514853</v>
      </c>
      <c r="L66" s="65" t="s">
        <v>1148</v>
      </c>
      <c r="M66" s="67">
        <v>1</v>
      </c>
      <c r="N66" s="65" t="s">
        <v>27</v>
      </c>
      <c r="O66" s="65" t="s">
        <v>1148</v>
      </c>
      <c r="P66" s="79"/>
    </row>
    <row r="67" spans="1:16" s="7" customFormat="1" ht="24.75" customHeight="1" outlineLevel="1" x14ac:dyDescent="0.25">
      <c r="A67" s="143">
        <v>20</v>
      </c>
      <c r="B67" s="64" t="s">
        <v>2676</v>
      </c>
      <c r="C67" s="65" t="s">
        <v>31</v>
      </c>
      <c r="D67" s="63" t="s">
        <v>2698</v>
      </c>
      <c r="E67" s="144" t="s">
        <v>2730</v>
      </c>
      <c r="F67" s="144" t="s">
        <v>2759</v>
      </c>
      <c r="G67" s="159">
        <f t="shared" si="3"/>
        <v>4.0333333333333332</v>
      </c>
      <c r="H67" s="64" t="s">
        <v>2793</v>
      </c>
      <c r="I67" s="63" t="s">
        <v>887</v>
      </c>
      <c r="J67" s="63" t="s">
        <v>889</v>
      </c>
      <c r="K67" s="66">
        <v>20674702</v>
      </c>
      <c r="L67" s="65" t="s">
        <v>1148</v>
      </c>
      <c r="M67" s="67">
        <v>1</v>
      </c>
      <c r="N67" s="65" t="s">
        <v>27</v>
      </c>
      <c r="O67" s="65" t="s">
        <v>1148</v>
      </c>
      <c r="P67" s="79"/>
    </row>
    <row r="68" spans="1:16" s="7" customFormat="1" ht="24.75" customHeight="1" outlineLevel="1" x14ac:dyDescent="0.25">
      <c r="A68" s="143">
        <v>21</v>
      </c>
      <c r="B68" s="64" t="s">
        <v>2676</v>
      </c>
      <c r="C68" s="65" t="s">
        <v>31</v>
      </c>
      <c r="D68" s="63" t="s">
        <v>2699</v>
      </c>
      <c r="E68" s="144" t="s">
        <v>2731</v>
      </c>
      <c r="F68" s="144" t="s">
        <v>2759</v>
      </c>
      <c r="G68" s="159">
        <f t="shared" si="3"/>
        <v>15.6</v>
      </c>
      <c r="H68" s="64" t="s">
        <v>2794</v>
      </c>
      <c r="I68" s="63" t="s">
        <v>887</v>
      </c>
      <c r="J68" s="63" t="s">
        <v>889</v>
      </c>
      <c r="K68" s="66">
        <v>883532688</v>
      </c>
      <c r="L68" s="65" t="s">
        <v>1148</v>
      </c>
      <c r="M68" s="67">
        <v>1</v>
      </c>
      <c r="N68" s="65" t="s">
        <v>2634</v>
      </c>
      <c r="O68" s="65" t="s">
        <v>1148</v>
      </c>
      <c r="P68" s="79"/>
    </row>
    <row r="69" spans="1:16" s="7" customFormat="1" ht="24.75" customHeight="1" outlineLevel="1" x14ac:dyDescent="0.25">
      <c r="A69" s="143">
        <v>22</v>
      </c>
      <c r="B69" s="64" t="s">
        <v>2676</v>
      </c>
      <c r="C69" s="65" t="s">
        <v>31</v>
      </c>
      <c r="D69" s="63" t="s">
        <v>2700</v>
      </c>
      <c r="E69" s="144" t="s">
        <v>2732</v>
      </c>
      <c r="F69" s="144" t="s">
        <v>2760</v>
      </c>
      <c r="G69" s="159">
        <f t="shared" si="3"/>
        <v>11.2</v>
      </c>
      <c r="H69" s="64" t="s">
        <v>2795</v>
      </c>
      <c r="I69" s="63" t="s">
        <v>887</v>
      </c>
      <c r="J69" s="63" t="s">
        <v>916</v>
      </c>
      <c r="K69" s="66">
        <v>950493815</v>
      </c>
      <c r="L69" s="65" t="s">
        <v>1148</v>
      </c>
      <c r="M69" s="67">
        <v>1</v>
      </c>
      <c r="N69" s="65" t="s">
        <v>27</v>
      </c>
      <c r="O69" s="65" t="s">
        <v>1148</v>
      </c>
      <c r="P69" s="79"/>
    </row>
    <row r="70" spans="1:16" s="7" customFormat="1" ht="24.75" customHeight="1" outlineLevel="1" x14ac:dyDescent="0.25">
      <c r="A70" s="143">
        <v>23</v>
      </c>
      <c r="B70" s="64" t="s">
        <v>2676</v>
      </c>
      <c r="C70" s="65" t="s">
        <v>31</v>
      </c>
      <c r="D70" s="63" t="s">
        <v>2701</v>
      </c>
      <c r="E70" s="144" t="s">
        <v>2733</v>
      </c>
      <c r="F70" s="144" t="s">
        <v>2761</v>
      </c>
      <c r="G70" s="159">
        <f t="shared" si="3"/>
        <v>12.166666666666666</v>
      </c>
      <c r="H70" s="64" t="s">
        <v>2796</v>
      </c>
      <c r="I70" s="63" t="s">
        <v>887</v>
      </c>
      <c r="J70" s="63" t="s">
        <v>889</v>
      </c>
      <c r="K70" s="66">
        <v>79583377</v>
      </c>
      <c r="L70" s="65" t="s">
        <v>1148</v>
      </c>
      <c r="M70" s="67">
        <v>1</v>
      </c>
      <c r="N70" s="65" t="s">
        <v>27</v>
      </c>
      <c r="O70" s="65" t="s">
        <v>1148</v>
      </c>
      <c r="P70" s="79"/>
    </row>
    <row r="71" spans="1:16" s="7" customFormat="1" ht="24.75" customHeight="1" outlineLevel="1" x14ac:dyDescent="0.25">
      <c r="A71" s="143">
        <v>24</v>
      </c>
      <c r="B71" s="64" t="s">
        <v>2676</v>
      </c>
      <c r="C71" s="65" t="s">
        <v>31</v>
      </c>
      <c r="D71" s="63" t="s">
        <v>2702</v>
      </c>
      <c r="E71" s="144" t="s">
        <v>2734</v>
      </c>
      <c r="F71" s="144" t="s">
        <v>2762</v>
      </c>
      <c r="G71" s="159">
        <f t="shared" si="3"/>
        <v>10.199999999999999</v>
      </c>
      <c r="H71" s="64" t="s">
        <v>2797</v>
      </c>
      <c r="I71" s="63" t="s">
        <v>887</v>
      </c>
      <c r="J71" s="63" t="s">
        <v>913</v>
      </c>
      <c r="K71" s="66">
        <v>16512054</v>
      </c>
      <c r="L71" s="65" t="s">
        <v>1148</v>
      </c>
      <c r="M71" s="67">
        <v>1</v>
      </c>
      <c r="N71" s="65" t="s">
        <v>27</v>
      </c>
      <c r="O71" s="65" t="s">
        <v>1148</v>
      </c>
      <c r="P71" s="79"/>
    </row>
    <row r="72" spans="1:16" s="7" customFormat="1" ht="24.75" customHeight="1" outlineLevel="1" x14ac:dyDescent="0.25">
      <c r="A72" s="143">
        <v>25</v>
      </c>
      <c r="B72" s="64" t="s">
        <v>2676</v>
      </c>
      <c r="C72" s="65" t="s">
        <v>31</v>
      </c>
      <c r="D72" s="63" t="s">
        <v>2703</v>
      </c>
      <c r="E72" s="144" t="s">
        <v>2735</v>
      </c>
      <c r="F72" s="144" t="s">
        <v>2763</v>
      </c>
      <c r="G72" s="159">
        <f t="shared" si="3"/>
        <v>12.166666666666666</v>
      </c>
      <c r="H72" s="64" t="s">
        <v>2798</v>
      </c>
      <c r="I72" s="63" t="s">
        <v>887</v>
      </c>
      <c r="J72" s="63" t="s">
        <v>913</v>
      </c>
      <c r="K72" s="66">
        <v>72480196</v>
      </c>
      <c r="L72" s="65" t="s">
        <v>1148</v>
      </c>
      <c r="M72" s="67">
        <v>1</v>
      </c>
      <c r="N72" s="65" t="s">
        <v>27</v>
      </c>
      <c r="O72" s="65" t="s">
        <v>1148</v>
      </c>
      <c r="P72" s="79"/>
    </row>
    <row r="73" spans="1:16" s="7" customFormat="1" ht="24.75" customHeight="1" outlineLevel="1" x14ac:dyDescent="0.25">
      <c r="A73" s="143">
        <v>26</v>
      </c>
      <c r="B73" s="64" t="s">
        <v>2676</v>
      </c>
      <c r="C73" s="65" t="s">
        <v>31</v>
      </c>
      <c r="D73" s="63" t="s">
        <v>2704</v>
      </c>
      <c r="E73" s="144" t="s">
        <v>2736</v>
      </c>
      <c r="F73" s="144" t="s">
        <v>2764</v>
      </c>
      <c r="G73" s="159">
        <f t="shared" si="3"/>
        <v>11.1</v>
      </c>
      <c r="H73" s="64" t="s">
        <v>2799</v>
      </c>
      <c r="I73" s="63" t="s">
        <v>887</v>
      </c>
      <c r="J73" s="63" t="s">
        <v>913</v>
      </c>
      <c r="K73" s="66">
        <v>28512301</v>
      </c>
      <c r="L73" s="65" t="s">
        <v>1148</v>
      </c>
      <c r="M73" s="67">
        <v>1</v>
      </c>
      <c r="N73" s="65" t="s">
        <v>27</v>
      </c>
      <c r="O73" s="65" t="s">
        <v>1148</v>
      </c>
      <c r="P73" s="79"/>
    </row>
    <row r="74" spans="1:16" s="7" customFormat="1" ht="24.75" customHeight="1" outlineLevel="1" x14ac:dyDescent="0.25">
      <c r="A74" s="143">
        <v>27</v>
      </c>
      <c r="B74" s="64" t="s">
        <v>2676</v>
      </c>
      <c r="C74" s="65" t="s">
        <v>31</v>
      </c>
      <c r="D74" s="63" t="s">
        <v>2705</v>
      </c>
      <c r="E74" s="144" t="s">
        <v>2737</v>
      </c>
      <c r="F74" s="144" t="s">
        <v>2765</v>
      </c>
      <c r="G74" s="159">
        <f t="shared" si="3"/>
        <v>11.1</v>
      </c>
      <c r="H74" s="64" t="s">
        <v>2800</v>
      </c>
      <c r="I74" s="63" t="s">
        <v>887</v>
      </c>
      <c r="J74" s="63" t="s">
        <v>913</v>
      </c>
      <c r="K74" s="66">
        <v>131387154</v>
      </c>
      <c r="L74" s="65" t="s">
        <v>1148</v>
      </c>
      <c r="M74" s="67">
        <v>1</v>
      </c>
      <c r="N74" s="65" t="s">
        <v>27</v>
      </c>
      <c r="O74" s="65" t="s">
        <v>1148</v>
      </c>
      <c r="P74" s="79"/>
    </row>
    <row r="75" spans="1:16" s="7" customFormat="1" ht="24.75" customHeight="1" outlineLevel="1" x14ac:dyDescent="0.25">
      <c r="A75" s="143">
        <v>28</v>
      </c>
      <c r="B75" s="64" t="s">
        <v>2676</v>
      </c>
      <c r="C75" s="65" t="s">
        <v>31</v>
      </c>
      <c r="D75" s="63" t="s">
        <v>2706</v>
      </c>
      <c r="E75" s="144" t="s">
        <v>2737</v>
      </c>
      <c r="F75" s="144" t="s">
        <v>2765</v>
      </c>
      <c r="G75" s="159">
        <f t="shared" si="3"/>
        <v>11.1</v>
      </c>
      <c r="H75" s="64" t="s">
        <v>2801</v>
      </c>
      <c r="I75" s="63" t="s">
        <v>887</v>
      </c>
      <c r="J75" s="63" t="s">
        <v>913</v>
      </c>
      <c r="K75" s="66">
        <v>13685016</v>
      </c>
      <c r="L75" s="65" t="s">
        <v>1148</v>
      </c>
      <c r="M75" s="67">
        <v>1</v>
      </c>
      <c r="N75" s="65" t="s">
        <v>27</v>
      </c>
      <c r="O75" s="65" t="s">
        <v>1148</v>
      </c>
      <c r="P75" s="79"/>
    </row>
    <row r="76" spans="1:16" s="7" customFormat="1" ht="24.75" customHeight="1" outlineLevel="1" x14ac:dyDescent="0.25">
      <c r="A76" s="143">
        <v>29</v>
      </c>
      <c r="B76" s="64" t="s">
        <v>2676</v>
      </c>
      <c r="C76" s="65" t="s">
        <v>31</v>
      </c>
      <c r="D76" s="63" t="s">
        <v>2707</v>
      </c>
      <c r="E76" s="144" t="s">
        <v>2738</v>
      </c>
      <c r="F76" s="144" t="s">
        <v>2766</v>
      </c>
      <c r="G76" s="159">
        <f t="shared" si="3"/>
        <v>12.133333333333333</v>
      </c>
      <c r="H76" s="64" t="s">
        <v>2802</v>
      </c>
      <c r="I76" s="63" t="s">
        <v>887</v>
      </c>
      <c r="J76" s="63" t="s">
        <v>913</v>
      </c>
      <c r="K76" s="66">
        <v>209633833</v>
      </c>
      <c r="L76" s="65" t="s">
        <v>1148</v>
      </c>
      <c r="M76" s="67">
        <v>1</v>
      </c>
      <c r="N76" s="65" t="s">
        <v>27</v>
      </c>
      <c r="O76" s="65" t="s">
        <v>1148</v>
      </c>
      <c r="P76" s="79"/>
    </row>
    <row r="77" spans="1:16" s="7" customFormat="1" ht="24.75" customHeight="1" outlineLevel="1" x14ac:dyDescent="0.25">
      <c r="A77" s="143">
        <v>30</v>
      </c>
      <c r="B77" s="64" t="s">
        <v>2676</v>
      </c>
      <c r="C77" s="65" t="s">
        <v>31</v>
      </c>
      <c r="D77" s="63" t="s">
        <v>2708</v>
      </c>
      <c r="E77" s="144" t="s">
        <v>2739</v>
      </c>
      <c r="F77" s="144" t="s">
        <v>2767</v>
      </c>
      <c r="G77" s="159">
        <f t="shared" si="3"/>
        <v>12.1</v>
      </c>
      <c r="H77" s="64" t="s">
        <v>2803</v>
      </c>
      <c r="I77" s="63" t="s">
        <v>887</v>
      </c>
      <c r="J77" s="63" t="s">
        <v>913</v>
      </c>
      <c r="K77" s="66">
        <v>231707760</v>
      </c>
      <c r="L77" s="65" t="s">
        <v>1148</v>
      </c>
      <c r="M77" s="67">
        <v>1</v>
      </c>
      <c r="N77" s="65" t="s">
        <v>27</v>
      </c>
      <c r="O77" s="65" t="s">
        <v>1148</v>
      </c>
      <c r="P77" s="79"/>
    </row>
    <row r="78" spans="1:16" s="7" customFormat="1" ht="24.75" customHeight="1" outlineLevel="1" x14ac:dyDescent="0.25">
      <c r="A78" s="143">
        <v>31</v>
      </c>
      <c r="B78" s="64" t="s">
        <v>2677</v>
      </c>
      <c r="C78" s="65" t="s">
        <v>31</v>
      </c>
      <c r="D78" s="63" t="s">
        <v>2709</v>
      </c>
      <c r="E78" s="144" t="s">
        <v>2740</v>
      </c>
      <c r="F78" s="144" t="s">
        <v>2768</v>
      </c>
      <c r="G78" s="159">
        <f t="shared" si="3"/>
        <v>22.933333333333334</v>
      </c>
      <c r="H78" s="64" t="s">
        <v>2804</v>
      </c>
      <c r="I78" s="63" t="s">
        <v>887</v>
      </c>
      <c r="J78" s="63" t="s">
        <v>889</v>
      </c>
      <c r="K78" s="66">
        <v>124894350</v>
      </c>
      <c r="L78" s="65" t="s">
        <v>1148</v>
      </c>
      <c r="M78" s="67">
        <v>1</v>
      </c>
      <c r="N78" s="65" t="s">
        <v>27</v>
      </c>
      <c r="O78" s="65" t="s">
        <v>1148</v>
      </c>
      <c r="P78" s="79"/>
    </row>
    <row r="79" spans="1:16" s="7" customFormat="1" ht="24.75" customHeight="1" outlineLevel="1" x14ac:dyDescent="0.25">
      <c r="A79" s="143">
        <v>32</v>
      </c>
      <c r="B79" s="64" t="s">
        <v>2677</v>
      </c>
      <c r="C79" s="65" t="s">
        <v>31</v>
      </c>
      <c r="D79" s="63" t="s">
        <v>2710</v>
      </c>
      <c r="E79" s="144" t="s">
        <v>2741</v>
      </c>
      <c r="F79" s="144" t="s">
        <v>2769</v>
      </c>
      <c r="G79" s="159">
        <f t="shared" si="3"/>
        <v>1.9666666666666666</v>
      </c>
      <c r="H79" s="64" t="s">
        <v>2804</v>
      </c>
      <c r="I79" s="63" t="s">
        <v>887</v>
      </c>
      <c r="J79" s="63" t="s">
        <v>889</v>
      </c>
      <c r="K79" s="66">
        <v>45338358</v>
      </c>
      <c r="L79" s="65" t="s">
        <v>1148</v>
      </c>
      <c r="M79" s="67">
        <v>1</v>
      </c>
      <c r="N79" s="65" t="s">
        <v>27</v>
      </c>
      <c r="O79" s="65" t="s">
        <v>1148</v>
      </c>
      <c r="P79" s="79"/>
    </row>
    <row r="80" spans="1:16" s="7" customFormat="1" ht="24.75" customHeight="1" outlineLevel="1" x14ac:dyDescent="0.25">
      <c r="A80" s="143">
        <v>33</v>
      </c>
      <c r="B80" s="64" t="s">
        <v>2676</v>
      </c>
      <c r="C80" s="65" t="s">
        <v>31</v>
      </c>
      <c r="D80" s="63" t="s">
        <v>2711</v>
      </c>
      <c r="E80" s="144" t="s">
        <v>2742</v>
      </c>
      <c r="F80" s="144" t="s">
        <v>2770</v>
      </c>
      <c r="G80" s="159">
        <f t="shared" si="3"/>
        <v>8.3000000000000007</v>
      </c>
      <c r="H80" s="64" t="s">
        <v>2805</v>
      </c>
      <c r="I80" s="63" t="s">
        <v>887</v>
      </c>
      <c r="J80" s="63" t="s">
        <v>889</v>
      </c>
      <c r="K80" s="66">
        <v>85428697</v>
      </c>
      <c r="L80" s="65" t="s">
        <v>1148</v>
      </c>
      <c r="M80" s="67">
        <v>1</v>
      </c>
      <c r="N80" s="65" t="s">
        <v>27</v>
      </c>
      <c r="O80" s="65" t="s">
        <v>1148</v>
      </c>
      <c r="P80" s="79"/>
    </row>
    <row r="81" spans="1:16" s="7" customFormat="1" ht="24.75" customHeight="1" outlineLevel="1" x14ac:dyDescent="0.25">
      <c r="A81" s="143">
        <v>34</v>
      </c>
      <c r="B81" s="64" t="s">
        <v>2676</v>
      </c>
      <c r="C81" s="65" t="s">
        <v>31</v>
      </c>
      <c r="D81" s="63" t="s">
        <v>2712</v>
      </c>
      <c r="E81" s="144" t="s">
        <v>2743</v>
      </c>
      <c r="F81" s="144" t="s">
        <v>2770</v>
      </c>
      <c r="G81" s="159">
        <f t="shared" si="3"/>
        <v>12.1</v>
      </c>
      <c r="H81" s="64" t="s">
        <v>2806</v>
      </c>
      <c r="I81" s="63" t="s">
        <v>887</v>
      </c>
      <c r="J81" s="63" t="s">
        <v>913</v>
      </c>
      <c r="K81" s="66">
        <v>242214940</v>
      </c>
      <c r="L81" s="65" t="s">
        <v>1148</v>
      </c>
      <c r="M81" s="67">
        <v>1</v>
      </c>
      <c r="N81" s="65" t="s">
        <v>27</v>
      </c>
      <c r="O81" s="65" t="s">
        <v>1148</v>
      </c>
      <c r="P81" s="79"/>
    </row>
    <row r="82" spans="1:16" s="7" customFormat="1" ht="24.75" customHeight="1" outlineLevel="1" x14ac:dyDescent="0.25">
      <c r="A82" s="143">
        <v>35</v>
      </c>
      <c r="B82" s="64" t="s">
        <v>2678</v>
      </c>
      <c r="C82" s="65" t="s">
        <v>31</v>
      </c>
      <c r="D82" s="63" t="s">
        <v>2713</v>
      </c>
      <c r="E82" s="144" t="s">
        <v>2744</v>
      </c>
      <c r="F82" s="144" t="s">
        <v>2771</v>
      </c>
      <c r="G82" s="159">
        <f t="shared" si="3"/>
        <v>4.4333333333333336</v>
      </c>
      <c r="H82" s="64" t="s">
        <v>2807</v>
      </c>
      <c r="I82" s="63" t="s">
        <v>887</v>
      </c>
      <c r="J82" s="63" t="s">
        <v>889</v>
      </c>
      <c r="K82" s="66">
        <v>82469920</v>
      </c>
      <c r="L82" s="65" t="s">
        <v>1148</v>
      </c>
      <c r="M82" s="67">
        <v>1</v>
      </c>
      <c r="N82" s="65" t="s">
        <v>27</v>
      </c>
      <c r="O82" s="65" t="s">
        <v>1148</v>
      </c>
      <c r="P82" s="79"/>
    </row>
    <row r="83" spans="1:16" s="7" customFormat="1" ht="24.75" customHeight="1" outlineLevel="1" x14ac:dyDescent="0.25">
      <c r="A83" s="143">
        <v>36</v>
      </c>
      <c r="B83" s="64" t="s">
        <v>2676</v>
      </c>
      <c r="C83" s="65" t="s">
        <v>31</v>
      </c>
      <c r="D83" s="63" t="s">
        <v>2714</v>
      </c>
      <c r="E83" s="144" t="s">
        <v>2745</v>
      </c>
      <c r="F83" s="144" t="s">
        <v>2772</v>
      </c>
      <c r="G83" s="159">
        <f t="shared" si="3"/>
        <v>12.066666666666666</v>
      </c>
      <c r="H83" s="64" t="s">
        <v>2808</v>
      </c>
      <c r="I83" s="63" t="s">
        <v>887</v>
      </c>
      <c r="J83" s="63" t="s">
        <v>913</v>
      </c>
      <c r="K83" s="66">
        <v>251664215</v>
      </c>
      <c r="L83" s="65" t="s">
        <v>1148</v>
      </c>
      <c r="M83" s="67">
        <v>1</v>
      </c>
      <c r="N83" s="65" t="s">
        <v>27</v>
      </c>
      <c r="O83" s="65" t="s">
        <v>1148</v>
      </c>
      <c r="P83" s="79"/>
    </row>
    <row r="84" spans="1:16" s="7" customFormat="1" ht="24.75" customHeight="1" outlineLevel="1" x14ac:dyDescent="0.25">
      <c r="A84" s="143">
        <v>37</v>
      </c>
      <c r="B84" s="64" t="s">
        <v>2676</v>
      </c>
      <c r="C84" s="65" t="s">
        <v>31</v>
      </c>
      <c r="D84" s="63" t="s">
        <v>2715</v>
      </c>
      <c r="E84" s="144" t="s">
        <v>2745</v>
      </c>
      <c r="F84" s="144" t="s">
        <v>2772</v>
      </c>
      <c r="G84" s="159">
        <f t="shared" si="3"/>
        <v>12.066666666666666</v>
      </c>
      <c r="H84" s="64" t="s">
        <v>2809</v>
      </c>
      <c r="I84" s="63" t="s">
        <v>887</v>
      </c>
      <c r="J84" s="63" t="s">
        <v>889</v>
      </c>
      <c r="K84" s="66">
        <v>20143214</v>
      </c>
      <c r="L84" s="65" t="s">
        <v>1148</v>
      </c>
      <c r="M84" s="67">
        <v>1</v>
      </c>
      <c r="N84" s="65" t="s">
        <v>27</v>
      </c>
      <c r="O84" s="65" t="s">
        <v>1148</v>
      </c>
      <c r="P84" s="79"/>
    </row>
    <row r="85" spans="1:16" s="7" customFormat="1" ht="24.75" customHeight="1" outlineLevel="1" x14ac:dyDescent="0.25">
      <c r="A85" s="143">
        <v>38</v>
      </c>
      <c r="B85" s="64" t="s">
        <v>2676</v>
      </c>
      <c r="C85" s="65" t="s">
        <v>31</v>
      </c>
      <c r="D85" s="63" t="s">
        <v>2716</v>
      </c>
      <c r="E85" s="144" t="s">
        <v>2746</v>
      </c>
      <c r="F85" s="144" t="s">
        <v>2773</v>
      </c>
      <c r="G85" s="159">
        <f t="shared" si="3"/>
        <v>2.2000000000000002</v>
      </c>
      <c r="H85" s="64" t="s">
        <v>2810</v>
      </c>
      <c r="I85" s="63" t="s">
        <v>887</v>
      </c>
      <c r="J85" s="63" t="s">
        <v>913</v>
      </c>
      <c r="K85" s="66">
        <v>57697950</v>
      </c>
      <c r="L85" s="65" t="s">
        <v>1148</v>
      </c>
      <c r="M85" s="67">
        <v>1</v>
      </c>
      <c r="N85" s="65" t="s">
        <v>27</v>
      </c>
      <c r="O85" s="65" t="s">
        <v>1148</v>
      </c>
      <c r="P85" s="79"/>
    </row>
    <row r="86" spans="1:16" s="7" customFormat="1" ht="24.75" customHeight="1" outlineLevel="1" x14ac:dyDescent="0.25">
      <c r="A86" s="143">
        <v>39</v>
      </c>
      <c r="B86" s="64" t="s">
        <v>2676</v>
      </c>
      <c r="C86" s="65" t="s">
        <v>31</v>
      </c>
      <c r="D86" s="63" t="s">
        <v>2717</v>
      </c>
      <c r="E86" s="144" t="s">
        <v>2747</v>
      </c>
      <c r="F86" s="144" t="s">
        <v>2773</v>
      </c>
      <c r="G86" s="159">
        <f t="shared" si="3"/>
        <v>5.9333333333333336</v>
      </c>
      <c r="H86" s="64" t="s">
        <v>2811</v>
      </c>
      <c r="I86" s="63" t="s">
        <v>887</v>
      </c>
      <c r="J86" s="63" t="s">
        <v>913</v>
      </c>
      <c r="K86" s="66">
        <v>404352000</v>
      </c>
      <c r="L86" s="65" t="s">
        <v>1148</v>
      </c>
      <c r="M86" s="67">
        <v>1</v>
      </c>
      <c r="N86" s="65" t="s">
        <v>27</v>
      </c>
      <c r="O86" s="65" t="s">
        <v>1148</v>
      </c>
      <c r="P86" s="79"/>
    </row>
    <row r="87" spans="1:16" s="7" customFormat="1" ht="24.75" customHeight="1" outlineLevel="1" x14ac:dyDescent="0.25">
      <c r="A87" s="143">
        <v>40</v>
      </c>
      <c r="B87" s="64" t="s">
        <v>2676</v>
      </c>
      <c r="C87" s="65" t="s">
        <v>31</v>
      </c>
      <c r="D87" s="63" t="s">
        <v>2718</v>
      </c>
      <c r="E87" s="144" t="s">
        <v>2748</v>
      </c>
      <c r="F87" s="144" t="s">
        <v>2773</v>
      </c>
      <c r="G87" s="159">
        <f t="shared" si="3"/>
        <v>11.633333333333333</v>
      </c>
      <c r="H87" s="64" t="s">
        <v>2812</v>
      </c>
      <c r="I87" s="63" t="s">
        <v>887</v>
      </c>
      <c r="J87" s="63" t="s">
        <v>889</v>
      </c>
      <c r="K87" s="66">
        <v>20791661</v>
      </c>
      <c r="L87" s="65" t="s">
        <v>1148</v>
      </c>
      <c r="M87" s="67">
        <v>1</v>
      </c>
      <c r="N87" s="65" t="s">
        <v>27</v>
      </c>
      <c r="O87" s="65" t="s">
        <v>1148</v>
      </c>
      <c r="P87" s="79"/>
    </row>
    <row r="88" spans="1:16" s="7" customFormat="1" ht="24.75" customHeight="1" outlineLevel="1" x14ac:dyDescent="0.25">
      <c r="A88" s="143">
        <v>41</v>
      </c>
      <c r="B88" s="121" t="s">
        <v>2676</v>
      </c>
      <c r="C88" s="65" t="s">
        <v>31</v>
      </c>
      <c r="D88" s="120" t="s">
        <v>2825</v>
      </c>
      <c r="E88" s="120" t="s">
        <v>2823</v>
      </c>
      <c r="F88" s="120" t="s">
        <v>2824</v>
      </c>
      <c r="G88" s="159">
        <f t="shared" si="3"/>
        <v>8.1</v>
      </c>
      <c r="H88" s="64" t="s">
        <v>2831</v>
      </c>
      <c r="I88" s="63" t="s">
        <v>887</v>
      </c>
      <c r="J88" s="63" t="s">
        <v>889</v>
      </c>
      <c r="K88" s="68">
        <v>47298568</v>
      </c>
      <c r="L88" s="65" t="s">
        <v>1148</v>
      </c>
      <c r="M88" s="67">
        <v>1</v>
      </c>
      <c r="N88" s="65" t="s">
        <v>1151</v>
      </c>
      <c r="O88" s="65" t="s">
        <v>1148</v>
      </c>
      <c r="P88" s="79"/>
    </row>
    <row r="89" spans="1:16" s="7" customFormat="1" ht="24.75" customHeight="1" outlineLevel="1" x14ac:dyDescent="0.25">
      <c r="A89" s="143">
        <v>42</v>
      </c>
      <c r="B89" s="64" t="s">
        <v>2676</v>
      </c>
      <c r="C89" s="65" t="s">
        <v>31</v>
      </c>
      <c r="D89" s="120" t="s">
        <v>2822</v>
      </c>
      <c r="E89" s="120" t="s">
        <v>2823</v>
      </c>
      <c r="F89" s="120" t="s">
        <v>2824</v>
      </c>
      <c r="G89" s="159">
        <f t="shared" si="3"/>
        <v>8.1</v>
      </c>
      <c r="H89" s="64" t="s">
        <v>2830</v>
      </c>
      <c r="I89" s="63" t="s">
        <v>887</v>
      </c>
      <c r="J89" s="63" t="s">
        <v>926</v>
      </c>
      <c r="K89" s="66">
        <v>1854615597</v>
      </c>
      <c r="L89" s="65" t="s">
        <v>1148</v>
      </c>
      <c r="M89" s="67">
        <v>1</v>
      </c>
      <c r="N89" s="65" t="s">
        <v>1151</v>
      </c>
      <c r="O89" s="65" t="s">
        <v>1148</v>
      </c>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2813</v>
      </c>
      <c r="E114" s="176">
        <v>43879</v>
      </c>
      <c r="F114" s="176">
        <v>44196</v>
      </c>
      <c r="G114" s="159">
        <f>IF(AND(E114&lt;&gt;"",F114&lt;&gt;""),((F114-E114)/30),"")</f>
        <v>10.566666666666666</v>
      </c>
      <c r="H114" s="121" t="s">
        <v>2826</v>
      </c>
      <c r="I114" s="120" t="s">
        <v>887</v>
      </c>
      <c r="J114" s="120" t="s">
        <v>916</v>
      </c>
      <c r="K114" s="122">
        <v>1690693228</v>
      </c>
      <c r="L114" s="100">
        <f>+IF(AND(K114&gt;0,O114="Ejecución"),(K114/877802)*Tabla28[[#This Row],[% participación]],IF(AND(K114&gt;0,O114&lt;&gt;"Ejecución"),"-",""))</f>
        <v>1926.053059801641</v>
      </c>
      <c r="M114" s="123" t="s">
        <v>1148</v>
      </c>
      <c r="N114" s="172">
        <f>+IF(M118="No",1,IF(M118="Si","Ingrese %",""))</f>
        <v>1</v>
      </c>
      <c r="O114" s="161" t="s">
        <v>1150</v>
      </c>
      <c r="P114" s="78"/>
    </row>
    <row r="115" spans="1:16" s="6" customFormat="1" ht="24.75" customHeight="1" x14ac:dyDescent="0.25">
      <c r="A115" s="142">
        <v>2</v>
      </c>
      <c r="B115" s="160" t="s">
        <v>2665</v>
      </c>
      <c r="C115" s="162" t="s">
        <v>31</v>
      </c>
      <c r="D115" s="120" t="s">
        <v>2814</v>
      </c>
      <c r="E115" s="176">
        <v>43882</v>
      </c>
      <c r="F115" s="176">
        <v>44196</v>
      </c>
      <c r="G115" s="159">
        <f t="shared" ref="G115:G116" si="4">IF(AND(E115&lt;&gt;"",F115&lt;&gt;""),((F115-E115)/30),"")</f>
        <v>10.466666666666667</v>
      </c>
      <c r="H115" s="64" t="s">
        <v>2827</v>
      </c>
      <c r="I115" s="63" t="s">
        <v>887</v>
      </c>
      <c r="J115" s="63" t="s">
        <v>889</v>
      </c>
      <c r="K115" s="68">
        <v>1709525826</v>
      </c>
      <c r="L115" s="100">
        <f>+IF(AND(K115&gt;0,O115="Ejecución"),(K115/877802)*Tabla28[[#This Row],[% participación]],IF(AND(K115&gt;0,O115&lt;&gt;"Ejecución"),"-",""))</f>
        <v>1947.5073262535286</v>
      </c>
      <c r="M115" s="123" t="s">
        <v>1148</v>
      </c>
      <c r="N115" s="172">
        <f>+IF(M118="No",1,IF(M118="Si","Ingrese %",""))</f>
        <v>1</v>
      </c>
      <c r="O115" s="161" t="s">
        <v>1150</v>
      </c>
      <c r="P115" s="78"/>
    </row>
    <row r="116" spans="1:16" s="6" customFormat="1" ht="24.75" customHeight="1" x14ac:dyDescent="0.25">
      <c r="A116" s="142">
        <v>3</v>
      </c>
      <c r="B116" s="160" t="s">
        <v>2665</v>
      </c>
      <c r="C116" s="162" t="s">
        <v>31</v>
      </c>
      <c r="D116" s="120" t="s">
        <v>2815</v>
      </c>
      <c r="E116" s="176">
        <v>43880</v>
      </c>
      <c r="F116" s="176">
        <v>44196</v>
      </c>
      <c r="G116" s="159">
        <f t="shared" si="4"/>
        <v>10.533333333333333</v>
      </c>
      <c r="H116" s="64" t="s">
        <v>2828</v>
      </c>
      <c r="I116" s="63" t="s">
        <v>887</v>
      </c>
      <c r="J116" s="63" t="s">
        <v>899</v>
      </c>
      <c r="K116" s="68">
        <v>1199137811</v>
      </c>
      <c r="L116" s="100">
        <f>+IF(AND(K116&gt;0,O116="Ejecución"),(K116/877802)*Tabla28[[#This Row],[% participación]],IF(AND(K116&gt;0,O116&lt;&gt;"Ejecución"),"-",""))</f>
        <v>1366.0686703835261</v>
      </c>
      <c r="M116" s="123" t="s">
        <v>1148</v>
      </c>
      <c r="N116" s="172">
        <f>+IF(M118="No",1,IF(M118="Si","Ingrese %",""))</f>
        <v>1</v>
      </c>
      <c r="O116" s="161" t="s">
        <v>1150</v>
      </c>
      <c r="P116" s="78"/>
    </row>
    <row r="117" spans="1:16" s="6" customFormat="1" ht="24.75" customHeight="1" outlineLevel="1" x14ac:dyDescent="0.25">
      <c r="A117" s="142">
        <v>4</v>
      </c>
      <c r="B117" s="160" t="s">
        <v>2665</v>
      </c>
      <c r="C117" s="162" t="s">
        <v>31</v>
      </c>
      <c r="D117" s="120" t="s">
        <v>2816</v>
      </c>
      <c r="E117" s="176">
        <v>43881</v>
      </c>
      <c r="F117" s="176">
        <v>44196</v>
      </c>
      <c r="G117" s="159">
        <f t="shared" ref="G117:G159" si="5">IF(AND(E117&lt;&gt;"",F117&lt;&gt;""),((F117-E117)/30),"")</f>
        <v>10.5</v>
      </c>
      <c r="H117" s="64" t="s">
        <v>2826</v>
      </c>
      <c r="I117" s="63" t="s">
        <v>887</v>
      </c>
      <c r="J117" s="63" t="s">
        <v>913</v>
      </c>
      <c r="K117" s="68">
        <v>1995584630</v>
      </c>
      <c r="L117" s="100">
        <f>+IF(AND(K117&gt;0,O117="Ejecución"),(K117/877802)*Tabla28[[#This Row],[% participación]],IF(AND(K117&gt;0,O117&lt;&gt;"Ejecución"),"-",""))</f>
        <v>2273.3881103027788</v>
      </c>
      <c r="M117" s="123" t="s">
        <v>1148</v>
      </c>
      <c r="N117" s="172">
        <f>+IF(M118="No",1,IF(M118="Si","Ingrese %",""))</f>
        <v>1</v>
      </c>
      <c r="O117" s="161" t="s">
        <v>1150</v>
      </c>
      <c r="P117" s="78"/>
    </row>
    <row r="118" spans="1:16" s="7" customFormat="1" ht="24.75" customHeight="1" outlineLevel="1" x14ac:dyDescent="0.25">
      <c r="A118" s="143">
        <v>5</v>
      </c>
      <c r="B118" s="160" t="s">
        <v>2665</v>
      </c>
      <c r="C118" s="162" t="s">
        <v>31</v>
      </c>
      <c r="D118" s="120" t="s">
        <v>2817</v>
      </c>
      <c r="E118" s="120" t="s">
        <v>2818</v>
      </c>
      <c r="F118" s="120" t="s">
        <v>2819</v>
      </c>
      <c r="G118" s="159">
        <f t="shared" si="5"/>
        <v>10.5</v>
      </c>
      <c r="H118" s="64" t="s">
        <v>2829</v>
      </c>
      <c r="I118" s="63" t="s">
        <v>887</v>
      </c>
      <c r="J118" s="63" t="s">
        <v>889</v>
      </c>
      <c r="K118" s="68">
        <v>2073899284</v>
      </c>
      <c r="L118" s="100">
        <f>+IF(AND(K118&gt;0,O118="Ejecución"),(K118/877802)*Tabla28[[#This Row],[% participación]],IF(AND(K118&gt;0,O118&lt;&gt;"Ejecución"),"-",""))</f>
        <v>2362.6048744477685</v>
      </c>
      <c r="M118" s="123"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120" t="s">
        <v>2820</v>
      </c>
      <c r="E119" s="120" t="s">
        <v>2821</v>
      </c>
      <c r="F119" s="120" t="s">
        <v>2819</v>
      </c>
      <c r="G119" s="159">
        <f t="shared" si="5"/>
        <v>9</v>
      </c>
      <c r="H119" s="64" t="s">
        <v>2829</v>
      </c>
      <c r="I119" s="63" t="s">
        <v>887</v>
      </c>
      <c r="J119" s="63" t="s">
        <v>889</v>
      </c>
      <c r="K119" s="68">
        <v>472669137</v>
      </c>
      <c r="L119" s="100">
        <f>+IF(AND(K119&gt;0,O119="Ejecución"),(K119/877802)*Tabla28[[#This Row],[% participación]],IF(AND(K119&gt;0,O119&lt;&gt;"Ejecución"),"-",""))</f>
        <v>538.46896794493523</v>
      </c>
      <c r="M119" s="123" t="s">
        <v>1148</v>
      </c>
      <c r="N119" s="172">
        <f t="shared" si="6"/>
        <v>1</v>
      </c>
      <c r="O119" s="161" t="s">
        <v>1150</v>
      </c>
      <c r="P119" s="79"/>
    </row>
    <row r="120" spans="1:16" s="7" customFormat="1" ht="24.75" customHeight="1" outlineLevel="1" x14ac:dyDescent="0.25">
      <c r="A120" s="143">
        <v>7</v>
      </c>
      <c r="B120" s="160" t="s">
        <v>2665</v>
      </c>
      <c r="C120" s="162" t="s">
        <v>31</v>
      </c>
      <c r="D120" s="120" t="s">
        <v>2832</v>
      </c>
      <c r="E120" s="120" t="s">
        <v>2833</v>
      </c>
      <c r="F120" s="120" t="s">
        <v>2834</v>
      </c>
      <c r="G120" s="159">
        <f t="shared" si="5"/>
        <v>20.133333333333333</v>
      </c>
      <c r="H120" s="64" t="s">
        <v>2835</v>
      </c>
      <c r="I120" s="63" t="s">
        <v>887</v>
      </c>
      <c r="J120" s="63" t="s">
        <v>889</v>
      </c>
      <c r="K120" s="68">
        <v>833130526</v>
      </c>
      <c r="L120" s="100">
        <f>+IF(AND(K120&gt;0,O120="Ejecución"),(K120/877802)*Tabla28[[#This Row],[% participación]],IF(AND(K120&gt;0,O120&lt;&gt;"Ejecución"),"-",""))</f>
        <v>949.10985165219495</v>
      </c>
      <c r="M120" s="123" t="s">
        <v>1148</v>
      </c>
      <c r="N120" s="172">
        <f t="shared" si="6"/>
        <v>1</v>
      </c>
      <c r="O120" s="161" t="s">
        <v>1150</v>
      </c>
      <c r="P120" s="79"/>
    </row>
    <row r="121" spans="1:16" s="7" customFormat="1" ht="24.75" customHeight="1" outlineLevel="1" x14ac:dyDescent="0.25">
      <c r="A121" s="143">
        <v>8</v>
      </c>
      <c r="B121" s="160" t="s">
        <v>2665</v>
      </c>
      <c r="C121" s="162" t="s">
        <v>31</v>
      </c>
      <c r="D121" s="120" t="s">
        <v>2837</v>
      </c>
      <c r="E121" s="120" t="s">
        <v>2833</v>
      </c>
      <c r="F121" s="120" t="s">
        <v>2834</v>
      </c>
      <c r="G121" s="159">
        <f t="shared" si="5"/>
        <v>20.133333333333333</v>
      </c>
      <c r="H121" s="102" t="s">
        <v>2836</v>
      </c>
      <c r="I121" s="63" t="s">
        <v>887</v>
      </c>
      <c r="J121" s="63" t="s">
        <v>889</v>
      </c>
      <c r="K121" s="68">
        <v>1338998480</v>
      </c>
      <c r="L121" s="100">
        <f>+IF(AND(K121&gt;0,O121="Ejecución"),(K121/877802)*Tabla28[[#This Row],[% participación]],IF(AND(K121&gt;0,O121&lt;&gt;"Ejecución"),"-",""))</f>
        <v>1525.3992130343745</v>
      </c>
      <c r="M121" s="123" t="s">
        <v>1148</v>
      </c>
      <c r="N121" s="172">
        <v>1</v>
      </c>
      <c r="O121" s="161" t="s">
        <v>1150</v>
      </c>
      <c r="P121" s="79"/>
    </row>
    <row r="122" spans="1:16" s="7" customFormat="1" ht="24.75" customHeight="1" outlineLevel="1" x14ac:dyDescent="0.25">
      <c r="A122" s="143">
        <v>9</v>
      </c>
      <c r="B122" s="160" t="s">
        <v>2665</v>
      </c>
      <c r="C122" s="162" t="s">
        <v>31</v>
      </c>
      <c r="D122" s="63" t="s">
        <v>2838</v>
      </c>
      <c r="E122" s="144">
        <v>44182</v>
      </c>
      <c r="F122" s="144">
        <v>44196</v>
      </c>
      <c r="G122" s="159">
        <f t="shared" si="5"/>
        <v>0.46666666666666667</v>
      </c>
      <c r="H122" s="64" t="s">
        <v>2839</v>
      </c>
      <c r="I122" s="63" t="s">
        <v>887</v>
      </c>
      <c r="J122" s="63" t="s">
        <v>913</v>
      </c>
      <c r="K122" s="68">
        <v>195406781</v>
      </c>
      <c r="L122" s="100">
        <f>+IF(AND(K122&gt;0,O122="Ejecución"),(K122/877802)*Tabla28[[#This Row],[% participación]],IF(AND(K122&gt;0,O122&lt;&gt;"Ejecución"),"-",""))</f>
        <v>222.60917724042551</v>
      </c>
      <c r="M122" s="65" t="s">
        <v>1148</v>
      </c>
      <c r="N122" s="172">
        <f t="shared" si="6"/>
        <v>1</v>
      </c>
      <c r="O122" s="161" t="s">
        <v>1150</v>
      </c>
      <c r="P122" s="79"/>
    </row>
    <row r="123" spans="1:16" s="7" customFormat="1" ht="24.75" customHeight="1" outlineLevel="1" x14ac:dyDescent="0.25">
      <c r="A123" s="143">
        <v>10</v>
      </c>
      <c r="B123" s="160" t="s">
        <v>2665</v>
      </c>
      <c r="C123" s="162" t="s">
        <v>31</v>
      </c>
      <c r="D123" s="63" t="s">
        <v>2840</v>
      </c>
      <c r="E123" s="144">
        <v>44182</v>
      </c>
      <c r="F123" s="144">
        <v>44196</v>
      </c>
      <c r="G123" s="159">
        <f t="shared" si="5"/>
        <v>0.46666666666666667</v>
      </c>
      <c r="H123" s="64" t="s">
        <v>2841</v>
      </c>
      <c r="I123" s="63" t="s">
        <v>887</v>
      </c>
      <c r="J123" s="63" t="s">
        <v>913</v>
      </c>
      <c r="K123" s="68">
        <v>39957220</v>
      </c>
      <c r="L123" s="100">
        <f>+IF(AND(K123&gt;0,O123="Ejecución"),(K123/877802)*Tabla28[[#This Row],[% participación]],IF(AND(K123&gt;0,O123&lt;&gt;"Ejecución"),"-",""))</f>
        <v>45.519627433065772</v>
      </c>
      <c r="M123" s="65" t="s">
        <v>1148</v>
      </c>
      <c r="N123" s="172">
        <f t="shared" si="6"/>
        <v>1</v>
      </c>
      <c r="O123" s="161" t="s">
        <v>1150</v>
      </c>
      <c r="P123" s="79"/>
    </row>
    <row r="124" spans="1:16" s="7" customFormat="1" ht="24.75" customHeight="1" outlineLevel="1" x14ac:dyDescent="0.25">
      <c r="A124" s="143">
        <v>11</v>
      </c>
      <c r="B124" s="160" t="s">
        <v>2665</v>
      </c>
      <c r="C124" s="162" t="s">
        <v>31</v>
      </c>
      <c r="D124" s="63" t="s">
        <v>2842</v>
      </c>
      <c r="E124" s="144">
        <v>44169</v>
      </c>
      <c r="F124" s="144">
        <v>44773</v>
      </c>
      <c r="G124" s="159">
        <f t="shared" si="5"/>
        <v>20.133333333333333</v>
      </c>
      <c r="H124" s="64" t="s">
        <v>2843</v>
      </c>
      <c r="I124" s="63" t="s">
        <v>887</v>
      </c>
      <c r="J124" s="63" t="s">
        <v>926</v>
      </c>
      <c r="K124" s="68">
        <v>4539306479</v>
      </c>
      <c r="L124" s="100">
        <f>+IF(AND(K124&gt;0,O124="Ejecución"),(K124/877802)*Tabla28[[#This Row],[% participación]],IF(AND(K124&gt;0,O124&lt;&gt;"Ejecución"),"-",""))</f>
        <v>5171.2191120548823</v>
      </c>
      <c r="M124" s="65" t="s">
        <v>1148</v>
      </c>
      <c r="N124" s="172">
        <f t="shared" si="6"/>
        <v>1</v>
      </c>
      <c r="O124" s="161" t="s">
        <v>1150</v>
      </c>
      <c r="P124" s="79"/>
    </row>
    <row r="125" spans="1:16" s="7" customFormat="1" ht="24.75" customHeight="1" outlineLevel="1" x14ac:dyDescent="0.25">
      <c r="A125" s="143">
        <v>12</v>
      </c>
      <c r="B125" s="160" t="s">
        <v>2665</v>
      </c>
      <c r="C125" s="162" t="s">
        <v>31</v>
      </c>
      <c r="D125" s="63" t="s">
        <v>2849</v>
      </c>
      <c r="E125" s="144">
        <v>44167</v>
      </c>
      <c r="F125" s="144">
        <v>44773</v>
      </c>
      <c r="G125" s="159">
        <f t="shared" si="5"/>
        <v>20.2</v>
      </c>
      <c r="H125" s="64" t="s">
        <v>2850</v>
      </c>
      <c r="I125" s="63" t="s">
        <v>887</v>
      </c>
      <c r="J125" s="63" t="s">
        <v>889</v>
      </c>
      <c r="K125" s="68">
        <v>122829058</v>
      </c>
      <c r="L125" s="100">
        <f>+IF(AND(K125&gt;0,O125="Ejecución"),(K125/877802)*Tabla28[[#This Row],[% participación]],IF(AND(K125&gt;0,O125&lt;&gt;"Ejecución"),"-",""))</f>
        <v>139.92797692418108</v>
      </c>
      <c r="M125" s="65" t="s">
        <v>1148</v>
      </c>
      <c r="N125" s="172">
        <f t="shared" si="6"/>
        <v>1</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c r="G179" s="164" t="str">
        <f>IF(F179&gt;0,SUM(E179+F179),"")</f>
        <v/>
      </c>
      <c r="H179" s="5"/>
      <c r="I179" s="221" t="s">
        <v>2671</v>
      </c>
      <c r="J179" s="221"/>
      <c r="K179" s="221"/>
      <c r="L179" s="221"/>
      <c r="M179" s="171"/>
      <c r="O179" s="8"/>
      <c r="Q179" s="19"/>
      <c r="R179" s="158" t="str">
        <f>IF(M179&gt;0,SUM(L179+M179),"")</f>
        <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41963</v>
      </c>
      <c r="D193" s="5"/>
      <c r="E193" s="125">
        <v>4458</v>
      </c>
      <c r="F193" s="5"/>
      <c r="G193" s="5"/>
      <c r="H193" s="146" t="s">
        <v>2844</v>
      </c>
      <c r="J193" s="5"/>
      <c r="K193" s="126">
        <v>37315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2845</v>
      </c>
      <c r="J211" s="27" t="s">
        <v>2622</v>
      </c>
      <c r="K211" s="147" t="s">
        <v>2845</v>
      </c>
      <c r="L211" s="21"/>
      <c r="M211" s="21"/>
      <c r="N211" s="21"/>
      <c r="O211" s="8"/>
    </row>
    <row r="212" spans="1:15" x14ac:dyDescent="0.25">
      <c r="A212" s="9"/>
      <c r="B212" s="27" t="s">
        <v>2619</v>
      </c>
      <c r="C212" s="146" t="s">
        <v>2844</v>
      </c>
      <c r="D212" s="21"/>
      <c r="G212" s="27" t="s">
        <v>2621</v>
      </c>
      <c r="H212" s="147" t="s">
        <v>2846</v>
      </c>
      <c r="J212" s="27" t="s">
        <v>2623</v>
      </c>
      <c r="K212" s="146" t="s">
        <v>2847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261" scale="30" fitToHeight="3" orientation="landscape" r:id="rId1"/>
  <rowBreaks count="2" manualBreakCount="2">
    <brk id="107" max="16383" man="1"/>
    <brk id="186" max="14" man="1"/>
  </rowBreaks>
  <colBreaks count="1" manualBreakCount="1">
    <brk id="15" max="1048575" man="1"/>
  </colBreaks>
  <ignoredErrors>
    <ignoredError sqref="B106:B107 D126:D160 M126:M160 G114:G121 L106:L107 G126:J160 L90 G48:G90 B90 G122 G123 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D7C54B9EB2FD734CAD52998F055F1AD3" ma:contentTypeVersion="13" ma:contentTypeDescription="Crear nuevo documento." ma:contentTypeScope="" ma:versionID="023fe83bbc88f8282c05da6bca88f773">
  <xsd:schema xmlns:xsd="http://www.w3.org/2001/XMLSchema" xmlns:xs="http://www.w3.org/2001/XMLSchema" xmlns:p="http://schemas.microsoft.com/office/2006/metadata/properties" xmlns:ns3="021c21d6-325e-4212-859f-896fa2277442" xmlns:ns4="943fa3af-0419-4042-b4a8-e3ae3a719774" targetNamespace="http://schemas.microsoft.com/office/2006/metadata/properties" ma:root="true" ma:fieldsID="112c9929ba39536b2c5190dc4e95806c" ns3:_="" ns4:_="">
    <xsd:import namespace="021c21d6-325e-4212-859f-896fa2277442"/>
    <xsd:import namespace="943fa3af-0419-4042-b4a8-e3ae3a719774"/>
    <xsd:element name="properties">
      <xsd:complexType>
        <xsd:sequence>
          <xsd:element name="documentManagement">
            <xsd:complexType>
              <xsd:all>
                <xsd:element ref="ns3:SharedWithUsers" minOccurs="0"/>
                <xsd:element ref="ns4:MediaServiceMetadata" minOccurs="0"/>
                <xsd:element ref="ns4:MediaServiceFastMetadata" minOccurs="0"/>
                <xsd:element ref="ns4:MediaServiceDateTaken" minOccurs="0"/>
                <xsd:element ref="ns3:SharedWithDetails" minOccurs="0"/>
                <xsd:element ref="ns3:SharingHintHash" minOccurs="0"/>
                <xsd:element ref="ns4:MediaServiceAutoTags" minOccurs="0"/>
                <xsd:element ref="ns4:MediaServiceOCR" minOccurs="0"/>
                <xsd:element ref="ns4:MediaServiceLocation"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1c21d6-325e-4212-859f-896fa227744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SharingHintHash" ma:index="13"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3fa3af-0419-4042-b4a8-e3ae3a719774"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terms/"/>
    <ds:schemaRef ds:uri="http://schemas.microsoft.com/office/2006/metadata/properties"/>
    <ds:schemaRef ds:uri="021c21d6-325e-4212-859f-896fa2277442"/>
    <ds:schemaRef ds:uri="943fa3af-0419-4042-b4a8-e3ae3a719774"/>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4F042228-E8D5-4BD8-A33A-C03E168140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1c21d6-325e-4212-859f-896fa2277442"/>
    <ds:schemaRef ds:uri="943fa3af-0419-4042-b4a8-e3ae3a7197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Proyectos</cp:lastModifiedBy>
  <cp:lastPrinted>2020-12-23T20:34:01Z</cp:lastPrinted>
  <dcterms:created xsi:type="dcterms:W3CDTF">2020-10-14T21:57:42Z</dcterms:created>
  <dcterms:modified xsi:type="dcterms:W3CDTF">2020-12-23T20:41:20Z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0x010100D7C54B9EB2FD734CAD52998F055F1AD3</vt:lpwstr>
  </property>
</Properties>
</file>