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ESCRITORIO\CONTRATACION COLOMBO ESPAÑO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<sst xmlns="http://schemas.openxmlformats.org/spreadsheetml/2006/main" count="3123" uniqueCount="2703">
  <si>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</si>
  <si>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</si>
  <si>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</si>
  <si>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</si>
  <si>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</si>
  <si>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</si>
  <si>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</si>
  <si>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</si>
  <si>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</si>
  <si>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</si>
  <si>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</si>
  <si>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</si>
  <si>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</si>
  <si>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</si>
  <si>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</si>
  <si>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</si>
  <si>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</si>
  <si>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</si>
  <si>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</si>
  <si>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</si>
  <si>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</si>
  <si>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</si>
  <si>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</si>
  <si>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</si>
  <si>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</si>
  <si>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</si>
  <si>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</si>
  <si>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</si>
  <si>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</si>
  <si>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</si>
  <si>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</si>
  <si>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</si>
  <si>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</si>
  <si>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</si>
  <si>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</si>
  <si>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</si>
  <si>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</si>
  <si>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</si>
  <si>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</si>
  <si>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</si>
  <si>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</si>
  <si>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</si>
  <si>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</si>
  <si>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</si>
  <si>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</si>
  <si>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</si>
  <si>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</si>
  <si>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</si>
  <si>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</si>
  <si>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</si>
  <si>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</si>
  <si>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</si>
  <si>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</si>
  <si>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</si>
  <si>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</si>
  <si>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</si>
  <si>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</si>
  <si>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</si>
  <si>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</si>
  <si>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</si>
  <si>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</si>
  <si>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</si>
  <si>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</si>
  <si>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</si>
  <si>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</si>
  <si>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</si>
  <si>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</si>
  <si>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</si>
  <si>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</si>
  <si>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</si>
  <si>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</si>
  <si>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</si>
  <si>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</si>
  <si>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</si>
  <si>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</si>
  <si>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</si>
  <si>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</si>
  <si>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</si>
  <si>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</si>
  <si>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</si>
  <si>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</si>
  <si>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</si>
  <si>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</si>
  <si>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</si>
  <si>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</si>
  <si>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</si>
  <si>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</si>
  <si>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</si>
  <si>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</si>
  <si>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</si>
  <si>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</si>
  <si>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</si>
  <si>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</si>
  <si>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</si>
  <si>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</si>
  <si>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</si>
  <si>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</si>
  <si>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</si>
  <si>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</si>
  <si>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</si>
  <si>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</si>
  <si>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</si>
  <si>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</si>
  <si>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</si>
  <si>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</si>
  <si>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</si>
  <si>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</si>
  <si>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</si>
  <si>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</si>
  <si>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</si>
  <si>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</si>
  <si>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</si>
  <si>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</si>
  <si>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</si>
  <si>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</si>
  <si>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</si>
  <si>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</si>
  <si>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</si>
  <si>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</si>
  <si>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</si>
  <si>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</si>
  <si>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</si>
  <si>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</si>
  <si>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</si>
  <si>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</si>
  <si>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</si>
  <si>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</si>
  <si>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</si>
  <si>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</si>
  <si>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</si>
  <si>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</si>
  <si>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</si>
  <si>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</si>
  <si>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</si>
  <si>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</si>
  <si>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</si>
  <si>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</si>
  <si>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</si>
  <si>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</si>
  <si>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</si>
  <si>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</si>
  <si>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</si>
  <si>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</si>
  <si>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</si>
  <si>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</si>
  <si>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</si>
  <si>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</si>
  <si>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</si>
  <si>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</si>
  <si>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</si>
  <si>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</si>
  <si>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</si>
  <si>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</si>
  <si>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</si>
  <si>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</si>
  <si>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</si>
  <si>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</si>
  <si>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</si>
  <si>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</si>
  <si>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</si>
  <si>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</si>
  <si>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</si>
  <si>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</si>
  <si>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</si>
  <si>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</si>
  <si>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</si>
  <si>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</si>
  <si>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</si>
  <si>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</si>
  <si>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</si>
  <si>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</si>
  <si>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</si>
  <si>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</si>
  <si>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</si>
  <si>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</si>
  <si>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</si>
  <si>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</si>
  <si>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</si>
  <si>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</si>
  <si>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</si>
  <si>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</si>
  <si>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</si>
  <si>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</si>
  <si>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</si>
  <si>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</si>
  <si>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</si>
  <si>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</si>
  <si>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</si>
  <si>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</si>
  <si>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</si>
  <si>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</si>
  <si>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</si>
  <si>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</si>
  <si>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</si>
  <si>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</si>
  <si>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</si>
  <si>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</si>
  <si>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</si>
  <si>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</si>
  <si>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</si>
  <si>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</si>
  <si>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</si>
  <si>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</si>
  <si>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</si>
  <si>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</si>
  <si>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</si>
  <si>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</si>
  <si>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</si>
  <si>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</si>
  <si>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</si>
  <si>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</si>
  <si>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</si>
  <si>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</si>
  <si>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</si>
  <si>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</si>
  <si>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</si>
  <si>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</si>
  <si>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</si>
  <si>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</si>
  <si>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</si>
  <si>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</si>
  <si>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</si>
  <si>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</si>
  <si>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</si>
  <si>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</si>
  <si>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</si>
  <si>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</si>
  <si>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</si>
  <si>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</si>
  <si>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</si>
  <si>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</si>
  <si>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</si>
  <si>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</si>
  <si>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</si>
  <si>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</si>
  <si>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</si>
  <si>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</si>
  <si>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</si>
  <si>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</si>
  <si>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</si>
  <si>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</si>
  <si>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</si>
  <si>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</si>
  <si>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</si>
  <si>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</si>
  <si>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</si>
  <si>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</si>
  <si>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</si>
  <si>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</si>
  <si>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</si>
  <si>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</si>
  <si>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</si>
  <si>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</si>
  <si>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</si>
  <si>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</si>
  <si>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</si>
  <si>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</si>
  <si>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</si>
  <si>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</si>
  <si>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</si>
  <si>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</si>
  <si>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</si>
  <si>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</si>
  <si>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</si>
  <si>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</si>
  <si>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</si>
  <si>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</si>
  <si>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</si>
  <si>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</si>
  <si>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</si>
  <si>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</si>
  <si>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</si>
  <si>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</si>
  <si>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</si>
  <si>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</si>
  <si>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</si>
  <si>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</si>
  <si>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</si>
  <si>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</si>
  <si>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</si>
  <si>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</si>
  <si>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</si>
  <si>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</si>
  <si>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</si>
  <si>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</si>
  <si>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</si>
  <si>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</si>
  <si>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</si>
  <si>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</si>
  <si>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</si>
  <si>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</si>
  <si>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</si>
  <si>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</si>
  <si>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</si>
  <si>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</si>
  <si>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</si>
  <si>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</si>
  <si>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</si>
  <si>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</si>
  <si>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</si>
  <si>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</si>
  <si>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</si>
  <si>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</si>
  <si>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</si>
  <si>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</si>
  <si>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</si>
  <si>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</si>
  <si>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</si>
  <si>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</si>
  <si>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</si>
  <si>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</si>
  <si>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</si>
  <si>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</si>
  <si>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</si>
  <si>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</si>
  <si>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</si>
  <si>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</si>
  <si>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</si>
  <si>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</si>
  <si>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</si>
  <si>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</si>
  <si>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</si>
  <si>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</si>
  <si>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</si>
  <si>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</si>
  <si>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</si>
  <si>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</si>
  <si>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</si>
  <si>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</si>
  <si>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</si>
  <si>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</si>
  <si>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</si>
  <si>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</si>
  <si>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</si>
  <si>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</si>
  <si>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</si>
  <si>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</si>
  <si>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</si>
  <si>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</si>
  <si>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</si>
  <si>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</si>
  <si>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</si>
  <si>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</si>
  <si>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</si>
  <si>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</si>
  <si>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</si>
  <si>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</si>
  <si>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</si>
  <si>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</si>
  <si>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</si>
  <si>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</si>
  <si>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</si>
  <si>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</si>
  <si>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</si>
  <si>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</si>
  <si>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</si>
  <si>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</si>
  <si>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</si>
  <si>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</si>
  <si>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</si>
  <si>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</si>
  <si>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</si>
  <si>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</si>
  <si>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</si>
  <si>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</si>
  <si>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</si>
  <si>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</si>
  <si>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</si>
  <si>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</si>
  <si>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</si>
  <si>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</si>
  <si>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</si>
  <si>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</si>
  <si>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</si>
  <si>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</si>
  <si>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</si>
  <si>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</si>
  <si>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</si>
  <si>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</si>
  <si>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</si>
  <si>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</si>
  <si>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</si>
  <si>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</si>
  <si>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</si>
  <si>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</si>
  <si>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</si>
  <si>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</si>
  <si>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</si>
  <si>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</si>
  <si>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</si>
  <si>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</si>
  <si>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</si>
  <si>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</si>
  <si>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</si>
  <si>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</si>
  <si>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</si>
  <si>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</si>
  <si>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</si>
  <si>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</si>
  <si>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</si>
  <si>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</si>
  <si>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</si>
  <si>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</si>
  <si>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</si>
  <si>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</si>
  <si>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</si>
  <si>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</si>
  <si>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</si>
  <si>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</si>
  <si>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</si>
  <si>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</si>
  <si>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</si>
  <si>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</si>
  <si>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</si>
  <si>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</si>
  <si>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</si>
  <si>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</si>
  <si>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</si>
  <si>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</si>
  <si>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</si>
  <si>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</si>
  <si>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</si>
  <si>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</si>
  <si>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</si>
  <si>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</si>
  <si>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</si>
  <si>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</si>
  <si>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</si>
  <si>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</si>
  <si>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</si>
  <si>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</si>
  <si>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</si>
  <si>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</si>
  <si>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</si>
  <si>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</si>
  <si>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</si>
  <si>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</si>
  <si>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</si>
  <si>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</si>
  <si>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</si>
  <si>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</si>
  <si>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</si>
  <si>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</si>
  <si>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</si>
  <si>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</si>
  <si>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</si>
  <si>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</si>
  <si>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</si>
  <si>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</si>
  <si>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</si>
  <si>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</si>
  <si>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</si>
  <si>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</si>
  <si>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</si>
  <si>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</si>
  <si>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</si>
  <si>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</si>
  <si>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</si>
  <si>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</si>
  <si>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</si>
  <si>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</si>
  <si>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</si>
  <si>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</si>
  <si>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</si>
  <si>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</si>
  <si>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</si>
  <si>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</si>
  <si>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</si>
  <si>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</si>
  <si>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</si>
  <si>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</si>
  <si>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</si>
  <si>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</si>
  <si>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</si>
  <si>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</si>
  <si>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</si>
  <si>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</si>
  <si>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</si>
  <si>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</si>
  <si>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</si>
  <si>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</si>
  <si>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</si>
  <si>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</si>
  <si>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</si>
  <si>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</si>
  <si>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</si>
  <si>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</si>
  <si>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</si>
  <si>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</si>
  <si>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</si>
  <si>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</si>
  <si>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</si>
  <si>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</si>
  <si>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</si>
  <si>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</si>
  <si>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</si>
  <si>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</si>
  <si>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</si>
  <si>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</si>
  <si>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</si>
  <si>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</si>
  <si>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</si>
  <si>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</si>
  <si>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</si>
  <si>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</si>
  <si>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</si>
  <si>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</si>
  <si>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</si>
  <si>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</si>
  <si>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</si>
  <si>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</si>
  <si>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</si>
  <si>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</si>
  <si>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</si>
  <si>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</si>
  <si>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</si>
  <si>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</si>
  <si>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</si>
  <si>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</si>
  <si>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</si>
  <si>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</si>
  <si>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</si>
  <si>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</si>
  <si>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</si>
  <si>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</si>
  <si>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</si>
  <si>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</si>
  <si>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</si>
  <si>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</si>
  <si>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</si>
  <si>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</si>
  <si>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</si>
  <si>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</si>
  <si>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</si>
  <si>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</si>
  <si>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</si>
  <si>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</si>
  <si>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</si>
  <si>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</si>
  <si>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</si>
  <si>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</si>
  <si>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</si>
  <si>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</si>
  <si>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</si>
  <si>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</si>
  <si>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</si>
  <si>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</si>
  <si>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</si>
  <si>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</si>
  <si>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</si>
  <si>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</si>
  <si>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</si>
  <si>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</si>
  <si>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</si>
  <si>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</si>
  <si>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</si>
  <si>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</si>
  <si>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</si>
  <si>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</si>
  <si>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</si>
  <si>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</si>
  <si>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</si>
  <si>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</si>
  <si>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</si>
  <si>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</si>
  <si>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</si>
  <si>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</si>
  <si>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</si>
  <si>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</si>
  <si>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</si>
  <si>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</si>
  <si>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</si>
  <si>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</si>
  <si>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</si>
  <si>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</si>
  <si>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</si>
  <si>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</si>
  <si>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</si>
  <si>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</si>
  <si>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</si>
  <si>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</si>
  <si>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</si>
  <si>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</si>
  <si>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</si>
  <si>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</si>
  <si>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</si>
  <si>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</si>
  <si>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</si>
  <si>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</si>
  <si>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</si>
  <si>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</si>
  <si>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</si>
  <si>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</si>
  <si>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</si>
  <si>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</si>
  <si>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</si>
  <si>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</si>
  <si>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</si>
  <si>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</si>
  <si>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</si>
  <si>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</si>
  <si>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</si>
  <si>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</si>
  <si>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</si>
  <si>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</si>
  <si>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</si>
  <si>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</si>
  <si>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</si>
  <si>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</si>
  <si>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</si>
  <si>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</si>
  <si>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</si>
  <si>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</si>
  <si>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</si>
  <si>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</si>
  <si>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</si>
  <si>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</si>
  <si>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</si>
  <si>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</si>
  <si>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</si>
  <si>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</si>
  <si>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</si>
  <si>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</si>
  <si>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</si>
  <si>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</si>
  <si>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</si>
  <si>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</si>
  <si>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</si>
  <si>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</si>
  <si>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</si>
  <si>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</si>
  <si>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</si>
  <si>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</si>
  <si>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</si>
  <si>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</si>
  <si>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</si>
  <si>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</si>
  <si>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</si>
  <si>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</si>
  <si>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</si>
  <si>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</si>
  <si>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</si>
  <si>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</si>
  <si>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</si>
  <si>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</si>
  <si>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</si>
  <si>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</si>
  <si>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</si>
  <si>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</si>
  <si>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</si>
  <si>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</si>
  <si>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</si>
  <si>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</si>
  <si>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</si>
  <si>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</si>
  <si>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</si>
  <si>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</si>
  <si>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</si>
  <si>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</si>
  <si>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</si>
  <si>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</si>
  <si>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</si>
  <si>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</si>
  <si>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</si>
  <si>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</si>
  <si>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</si>
  <si>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</si>
  <si>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</si>
  <si>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</si>
  <si>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</si>
  <si>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</si>
  <si>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</si>
  <si>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</si>
  <si>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</si>
  <si>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</si>
  <si>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</si>
  <si>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</si>
  <si>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</si>
  <si>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</si>
  <si>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</si>
  <si>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</si>
  <si>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</si>
  <si>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</si>
  <si>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</si>
  <si>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</si>
  <si>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</si>
  <si>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</si>
  <si>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</si>
  <si>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</si>
  <si>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</si>
  <si>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</si>
  <si>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</si>
  <si>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</si>
  <si>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</si>
  <si>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</si>
  <si>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</si>
  <si>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</si>
  <si>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</si>
  <si>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</si>
  <si>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</si>
  <si>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</si>
  <si>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</si>
  <si>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</si>
  <si>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</si>
  <si>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</si>
  <si>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</si>
  <si>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</si>
  <si>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</si>
  <si>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</si>
  <si>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</si>
  <si>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</si>
  <si>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</si>
  <si>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</si>
  <si>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</si>
  <si>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</si>
  <si>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</si>
  <si>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</si>
  <si>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</si>
  <si>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</si>
  <si>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</si>
  <si>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</si>
  <si>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</si>
  <si>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</si>
  <si>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</si>
  <si>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</si>
  <si>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</si>
  <si>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</si>
  <si>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</si>
  <si>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</si>
  <si>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</si>
  <si>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</si>
  <si>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</si>
  <si>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</si>
  <si>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</si>
  <si>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</si>
  <si>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</si>
  <si>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</si>
  <si>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</si>
  <si>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</si>
  <si>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</si>
  <si>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</si>
  <si>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</si>
  <si>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</si>
  <si>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</si>
  <si>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</si>
  <si>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</si>
  <si>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</si>
  <si>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</si>
  <si>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</si>
  <si>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</si>
  <si>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</si>
  <si>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</si>
  <si>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</si>
  <si>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</si>
  <si>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</si>
  <si>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</si>
  <si>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</si>
  <si>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</si>
  <si>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</si>
  <si>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</si>
  <si>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</si>
  <si>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</si>
  <si>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</si>
  <si>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</si>
  <si>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</si>
  <si>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</si>
  <si>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</si>
  <si>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</si>
  <si>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</si>
  <si>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</si>
  <si>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</si>
  <si>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</si>
  <si>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</si>
  <si>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</si>
  <si>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</si>
  <si>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</si>
  <si>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</si>
  <si>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</si>
  <si>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</si>
  <si>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</si>
  <si>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</si>
  <si>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</si>
  <si>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</si>
  <si>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</si>
  <si>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</si>
  <si>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</si>
  <si>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</si>
  <si>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</si>
  <si>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</si>
  <si>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</si>
  <si>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</si>
  <si>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</si>
  <si>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</si>
  <si>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</si>
  <si>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</si>
  <si>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</si>
  <si>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</si>
  <si>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</si>
  <si>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</si>
  <si>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</si>
  <si>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</si>
  <si>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</si>
  <si>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</si>
  <si>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</si>
  <si>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</si>
  <si>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</si>
  <si>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</si>
  <si>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</si>
  <si>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</si>
  <si>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</si>
  <si>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</si>
  <si>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</si>
  <si>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</si>
  <si>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</si>
  <si>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</si>
  <si>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</si>
  <si>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</si>
  <si>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</si>
  <si>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</si>
  <si>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</si>
  <si>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</si>
  <si>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</si>
  <si>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</si>
  <si>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</si>
  <si>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</si>
  <si>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</si>
  <si>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</si>
  <si>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</si>
  <si>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</si>
  <si>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</si>
  <si>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</si>
  <si>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</si>
  <si>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</si>
  <si>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</si>
  <si>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</si>
  <si>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</si>
  <si>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</si>
  <si>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</si>
  <si>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</si>
  <si>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</si>
  <si>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</si>
  <si>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</si>
  <si>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</si>
  <si>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</si>
  <si>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</si>
  <si>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</si>
  <si>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</si>
  <si>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</si>
  <si>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</si>
  <si>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</si>
  <si>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</si>
  <si>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</si>
  <si>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</si>
  <si>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</si>
  <si>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</si>
  <si>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</si>
  <si>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</si>
  <si>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</si>
  <si>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</si>
  <si>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</si>
  <si>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</si>
  <si>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</si>
  <si>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</si>
  <si>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</si>
  <si>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</si>
  <si>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</si>
  <si>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</si>
  <si>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</si>
  <si>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</si>
  <si>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</si>
  <si>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</si>
  <si>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</si>
  <si>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</si>
  <si>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</si>
  <si>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</si>
  <si>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</si>
  <si>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</si>
  <si>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</si>
  <si>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</si>
  <si>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</si>
  <si>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</si>
  <si>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</si>
  <si>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</si>
  <si>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</si>
  <si>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</si>
  <si>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</si>
  <si>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</si>
  <si>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</si>
  <si>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</si>
  <si>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</si>
  <si>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</si>
  <si>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</si>
  <si>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</si>
  <si>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</si>
  <si>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</si>
  <si>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</si>
  <si>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</si>
  <si>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</si>
  <si>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</si>
  <si>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</si>
  <si>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</si>
  <si>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</si>
  <si>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</si>
  <si>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</si>
  <si>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</si>
  <si>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</si>
  <si>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</si>
  <si>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</si>
  <si>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</si>
  <si>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</si>
  <si>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</si>
  <si>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</si>
  <si>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</si>
  <si>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</si>
  <si>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</si>
  <si>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</si>
  <si>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</si>
  <si>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</si>
  <si>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</si>
  <si>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</si>
  <si>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</si>
  <si>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</si>
  <si>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</si>
  <si>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</si>
  <si>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</si>
  <si>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</si>
  <si>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</si>
  <si>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</si>
  <si>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</si>
  <si>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</si>
  <si>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</si>
  <si>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</si>
  <si>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</si>
  <si>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</si>
  <si>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</si>
  <si>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</si>
  <si>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</si>
  <si>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</si>
  <si>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</si>
  <si>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</si>
  <si>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</si>
  <si>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</si>
  <si>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</si>
  <si>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</si>
  <si>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</si>
  <si>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</si>
  <si>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</si>
  <si>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</si>
  <si>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</si>
  <si>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</si>
  <si>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</si>
  <si>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</si>
  <si>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</si>
  <si>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</si>
  <si>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</si>
  <si>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</si>
  <si>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</si>
  <si>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</si>
  <si>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</si>
  <si>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</si>
  <si>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</si>
  <si>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</si>
  <si>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</si>
  <si>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</si>
  <si>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</si>
  <si>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</si>
  <si>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</si>
  <si>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</si>
  <si>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</si>
  <si>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</si>
  <si>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</si>
  <si>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</si>
  <si>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</si>
  <si>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</si>
  <si>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</si>
  <si>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</si>
  <si>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</si>
  <si>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</si>
  <si>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</si>
  <si>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</si>
  <si>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</si>
  <si>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</si>
  <si>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</si>
  <si>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</si>
  <si>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</si>
  <si>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</si>
  <si>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</si>
  <si>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</si>
  <si>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</si>
  <si>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</si>
  <si>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</si>
  <si>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</si>
  <si>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</si>
  <si>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</si>
  <si>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</si>
  <si>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</si>
  <si>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</si>
  <si>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</si>
  <si>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</si>
  <si>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</si>
  <si>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</si>
  <si>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</si>
  <si>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</si>
  <si>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</si>
  <si>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</si>
  <si>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</si>
  <si>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</si>
  <si>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</si>
  <si>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</si>
  <si>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</si>
  <si>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</si>
  <si>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</si>
  <si>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</si>
  <si>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</si>
  <si>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</si>
  <si>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</si>
  <si>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</si>
  <si>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</si>
  <si>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</si>
  <si>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</si>
  <si>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</si>
  <si>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</si>
  <si>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</si>
  <si>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</si>
  <si>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</si>
  <si>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</si>
  <si>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</si>
  <si>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</si>
  <si>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</si>
  <si>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</si>
  <si>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</si>
  <si>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</si>
  <si>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</si>
  <si>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</si>
  <si>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</si>
  <si>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</si>
  <si>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</si>
  <si>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</si>
  <si>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</si>
  <si>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</si>
  <si>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</si>
  <si>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</si>
  <si>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</si>
  <si>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</si>
  <si>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</si>
  <si>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</si>
  <si>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</si>
  <si>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</si>
  <si>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</si>
  <si>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</si>
  <si>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</si>
  <si>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</si>
  <si>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</si>
  <si>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</si>
  <si>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</si>
  <si>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</si>
  <si>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</si>
  <si>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</si>
  <si>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</si>
  <si>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</si>
  <si>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</si>
  <si>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</si>
  <si>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</si>
  <si>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</si>
  <si>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</si>
  <si>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</si>
  <si>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</si>
  <si>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</si>
  <si>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</si>
  <si>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</si>
  <si>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</si>
  <si>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</si>
  <si>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</si>
  <si>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</si>
  <si>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</si>
  <si>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</si>
  <si>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</si>
  <si>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</si>
  <si>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</si>
  <si>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</si>
  <si>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</si>
  <si>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</si>
  <si>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</si>
  <si>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</si>
  <si>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</si>
  <si>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</si>
  <si>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</si>
  <si>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</si>
  <si>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</si>
  <si>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</si>
  <si>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</si>
  <si>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</si>
  <si>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</si>
  <si>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</si>
  <si>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</si>
  <si>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</si>
  <si>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</si>
  <si>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</si>
  <si>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</si>
  <si>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</si>
  <si>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</si>
  <si>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</si>
  <si>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</si>
  <si>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</si>
  <si>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</si>
  <si>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</si>
  <si>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</si>
  <si>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</si>
  <si>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</si>
  <si>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</si>
  <si>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</si>
  <si>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</si>
  <si>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</si>
  <si>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</si>
  <si>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</si>
  <si>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</si>
  <si>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</si>
  <si>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</si>
  <si>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</si>
  <si>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</si>
  <si>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</si>
  <si>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</si>
  <si>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</si>
  <si>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</si>
  <si>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</si>
  <si>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</si>
  <si>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</si>
  <si>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</si>
  <si>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</si>
  <si>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</si>
  <si>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</si>
  <si>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</si>
  <si>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</si>
  <si>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</si>
  <si>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</si>
  <si>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</si>
  <si>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</si>
  <si>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</si>
  <si>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</si>
  <si>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</si>
  <si>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</si>
  <si>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</si>
  <si>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</si>
  <si>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</si>
  <si>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</si>
  <si>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</si>
  <si>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</si>
  <si>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</si>
  <si>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</si>
  <si>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</si>
  <si>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</si>
  <si>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</si>
  <si>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</si>
  <si>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</si>
  <si>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</si>
  <si>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</si>
  <si>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</si>
  <si>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</si>
  <si>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</si>
  <si>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</si>
  <si>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</si>
  <si>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</si>
  <si>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</si>
  <si>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</si>
  <si>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</si>
  <si>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</si>
  <si>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</si>
  <si>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</si>
  <si>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</si>
  <si>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</si>
  <si>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</si>
  <si>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</si>
  <si>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</si>
  <si>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</si>
  <si>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</si>
  <si>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</si>
  <si>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</si>
  <si>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</si>
  <si>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</si>
  <si>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</si>
  <si>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</si>
  <si>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</si>
  <si>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</si>
  <si>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</si>
  <si>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</si>
  <si>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</si>
  <si>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</si>
  <si>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</si>
  <si>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</si>
  <si>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</si>
  <si>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</si>
  <si>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</si>
  <si>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</si>
  <si>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</si>
  <si>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</si>
  <si>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</si>
  <si>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</si>
  <si>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</si>
  <si>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</si>
  <si>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</si>
  <si>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</si>
  <si>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</si>
  <si>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</si>
  <si>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</si>
  <si>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</si>
  <si>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</si>
  <si>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</si>
  <si>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</si>
  <si>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</si>
  <si>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</si>
  <si>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</si>
  <si>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</si>
  <si>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</si>
  <si>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</si>
  <si>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</si>
  <si>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</si>
  <si>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</si>
  <si>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</si>
  <si>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</si>
  <si>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</si>
  <si>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</si>
  <si>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</si>
  <si>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</si>
  <si>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</si>
  <si>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</si>
  <si>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</si>
  <si>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</si>
  <si>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</si>
  <si>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</si>
  <si>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</si>
  <si>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</si>
  <si>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</si>
  <si>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</si>
  <si>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</si>
  <si>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</si>
  <si>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</si>
  <si>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</si>
  <si>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</si>
  <si>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</si>
  <si>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</si>
  <si>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</si>
  <si>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</si>
  <si>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</si>
  <si>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</si>
  <si>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</si>
  <si>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</si>
  <si>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</si>
  <si>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</si>
  <si>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</si>
  <si>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</si>
  <si>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</si>
  <si>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</si>
  <si>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</si>
  <si>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</si>
  <si>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</si>
  <si>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</si>
  <si>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</si>
  <si>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</si>
  <si>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</si>
  <si>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</si>
  <si>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</si>
  <si>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</si>
  <si>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</si>
  <si>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</si>
  <si>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</si>
  <si>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</si>
  <si>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</si>
  <si>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</si>
  <si>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</si>
  <si>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</si>
  <si>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</si>
  <si>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</si>
  <si>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</si>
  <si>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</si>
  <si>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</si>
  <si>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</si>
  <si>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</si>
  <si>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</si>
  <si>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</si>
  <si>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</si>
  <si>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</si>
  <si>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</si>
  <si>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</si>
  <si>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</si>
  <si>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</si>
  <si>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</si>
  <si>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</si>
  <si>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</si>
  <si>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</si>
  <si>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</si>
  <si>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</si>
  <si>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</si>
  <si>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</si>
  <si>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</si>
  <si>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</si>
  <si>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</si>
  <si>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</si>
  <si>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</si>
  <si>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</si>
  <si>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</si>
  <si>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</si>
  <si>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</si>
  <si>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</si>
  <si>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</si>
  <si>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</si>
  <si>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</si>
  <si>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</si>
  <si>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</si>
  <si>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</si>
  <si>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</si>
  <si>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</si>
  <si>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</si>
  <si>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</si>
  <si>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</si>
  <si>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</si>
  <si>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</si>
  <si>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</si>
  <si>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</si>
  <si>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</si>
  <si>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</si>
  <si>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</si>
  <si>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</si>
  <si>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</si>
  <si>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</si>
  <si>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</si>
  <si>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</si>
  <si>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</si>
  <si>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</si>
  <si>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</si>
  <si>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</si>
  <si>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</si>
  <si>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</si>
  <si>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</si>
  <si>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</si>
  <si>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</si>
  <si>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</si>
  <si>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</si>
  <si>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</si>
  <si>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</si>
  <si>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</si>
  <si>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</si>
  <si>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</si>
  <si>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</si>
  <si>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</si>
  <si>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</si>
  <si>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</si>
  <si>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</si>
  <si>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</si>
  <si>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</si>
  <si>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</si>
  <si>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</si>
  <si>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</si>
  <si>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</si>
  <si>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</si>
  <si>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</si>
  <si>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</si>
  <si>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</si>
  <si>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</si>
  <si>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</si>
  <si>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</si>
  <si>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</si>
  <si>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</si>
  <si>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</si>
  <si>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</si>
  <si>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</si>
  <si>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</si>
  <si>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</si>
  <si>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</si>
  <si>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</si>
  <si>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</si>
  <si>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</si>
  <si>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</si>
  <si>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</si>
  <si>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</si>
  <si>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</si>
  <si>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</si>
  <si>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</si>
  <si>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</si>
  <si>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</si>
  <si>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</si>
  <si>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</si>
  <si>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</si>
  <si>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</si>
  <si>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</si>
  <si>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</si>
  <si>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</si>
  <si>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</si>
  <si>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</si>
  <si>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</si>
  <si>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</si>
  <si>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</si>
  <si>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</si>
  <si>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</si>
  <si>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</si>
  <si>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</si>
  <si>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</si>
  <si>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</si>
  <si>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</si>
  <si>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</si>
  <si>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</si>
  <si>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</si>
  <si>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</si>
  <si>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</si>
  <si>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</si>
  <si>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</si>
  <si>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</si>
  <si>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</si>
  <si>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</si>
  <si>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</si>
  <si>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</si>
  <si>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</si>
  <si>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</si>
  <si>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</si>
  <si>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</si>
  <si>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</si>
  <si>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</si>
  <si>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</si>
  <si>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</si>
  <si>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</si>
  <si>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</si>
  <si>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</si>
  <si>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</si>
  <si>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</si>
  <si>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</si>
  <si>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</si>
  <si>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</si>
  <si>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</si>
  <si>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</si>
  <si>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</si>
  <si>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</si>
  <si>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</si>
  <si>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</si>
  <si>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</si>
  <si>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</si>
  <si>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</si>
  <si>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</si>
  <si>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</si>
  <si>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</si>
  <si>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</si>
  <si>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</si>
  <si>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</si>
  <si>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</si>
  <si>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</si>
  <si>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</si>
  <si>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</si>
  <si>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</si>
  <si>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</si>
  <si>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</si>
  <si>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</si>
  <si>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</si>
  <si>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</si>
  <si>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</si>
  <si>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</si>
  <si>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</si>
  <si>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</si>
  <si>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</si>
  <si>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</si>
  <si>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</si>
  <si>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</si>
  <si>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</si>
  <si>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</si>
  <si>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</si>
  <si>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</si>
  <si>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</si>
  <si>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</si>
  <si>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</si>
  <si>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</si>
  <si>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</si>
  <si>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</si>
  <si>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</si>
  <si>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</si>
  <si>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</si>
  <si>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</si>
  <si>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</si>
  <si>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</si>
  <si>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</si>
  <si>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</si>
  <si>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</si>
  <si>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</si>
  <si>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</si>
  <si>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</si>
  <si>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</si>
  <si>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</si>
  <si>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</si>
  <si>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</si>
  <si>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</si>
  <si>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</si>
  <si>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</si>
  <si>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</si>
  <si>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</si>
  <si>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</si>
  <si>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</si>
  <si>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</si>
  <si>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</si>
  <si>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</si>
  <si>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</si>
  <si>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</si>
  <si>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</si>
  <si>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</si>
  <si>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</si>
  <si>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</si>
  <si>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</si>
  <si>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</si>
  <si>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</si>
  <si>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</si>
  <si>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</si>
  <si>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</si>
  <si>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</si>
  <si>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</si>
  <si>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</si>
  <si>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</si>
  <si>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</si>
  <si>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</si>
  <si>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</si>
  <si>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</si>
  <si>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</si>
  <si>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</si>
  <si>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</si>
  <si>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</si>
  <si>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</si>
  <si>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</si>
  <si>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</si>
  <si>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</si>
  <si>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</si>
  <si>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</si>
  <si>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</si>
  <si>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</si>
  <si>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</si>
  <si>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</si>
  <si>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</si>
  <si>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</si>
  <si>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</si>
  <si>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</si>
  <si>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</si>
  <si>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</si>
  <si>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</si>
  <si>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</si>
  <si>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</si>
  <si>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</si>
  <si>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</si>
  <si>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</si>
  <si>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</si>
  <si>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</si>
  <si>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</si>
  <si>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</si>
  <si>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</si>
  <si>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</si>
  <si>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</si>
  <si>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</si>
  <si>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</si>
  <si>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</si>
  <si>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</si>
  <si>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</si>
  <si>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</si>
  <si>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</si>
  <si>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</si>
  <si>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</si>
  <si>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</si>
  <si>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</si>
  <si>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</si>
  <si>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</si>
  <si>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</si>
  <si>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</si>
  <si>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</si>
  <si>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</si>
  <si>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</si>
  <si>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</si>
  <si>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</si>
  <si>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</si>
  <si>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</si>
  <si>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</si>
  <si>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</si>
  <si>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</si>
  <si>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</si>
  <si>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</si>
  <si>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</si>
  <si>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</si>
  <si>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</si>
  <si>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</si>
  <si>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</si>
  <si>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</si>
  <si>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</si>
  <si>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</si>
  <si>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</si>
  <si>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</si>
  <si>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</si>
  <si>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</si>
  <si>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</si>
  <si>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</si>
  <si>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</si>
  <si>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</si>
  <si>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</si>
  <si>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</si>
  <si>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</si>
  <si>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</si>
  <si>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</si>
  <si>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</si>
  <si>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</si>
  <si>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</si>
  <si>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</si>
  <si>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</si>
  <si>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</si>
  <si>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</si>
  <si>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</si>
  <si>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</si>
  <si>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</si>
  <si>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</si>
  <si>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</si>
  <si>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</si>
  <si>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</si>
  <si>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</si>
  <si>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</si>
  <si>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</si>
  <si>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</si>
  <si>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</si>
  <si>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</si>
  <si>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</si>
  <si>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</si>
  <si>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</si>
  <si>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</si>
  <si>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</si>
  <si>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</si>
  <si>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</si>
  <si>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</si>
  <si>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</si>
  <si>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</si>
  <si>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</si>
  <si>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</si>
  <si>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</si>
  <si>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</si>
  <si>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</si>
  <si>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</si>
  <si>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</si>
  <si>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</si>
  <si>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</si>
  <si>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</si>
  <si>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</si>
  <si>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</si>
  <si>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</si>
  <si>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</si>
  <si>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</si>
  <si>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</si>
  <si>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</si>
  <si>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</si>
  <si>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</si>
  <si>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</si>
  <si>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</si>
  <si>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</si>
  <si>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</si>
  <si>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</si>
  <si>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</si>
  <si>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</si>
  <si>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</si>
  <si>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</si>
  <si>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</si>
  <si>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</si>
  <si>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</si>
  <si>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</si>
  <si>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</si>
  <si>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</si>
  <si>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</si>
  <si>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</si>
  <si>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</si>
  <si>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</si>
  <si>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</si>
  <si>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</si>
  <si>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</si>
  <si>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</si>
  <si>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</si>
  <si>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</si>
  <si>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</si>
  <si>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</si>
  <si>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</si>
  <si>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</si>
  <si>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</si>
  <si>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</si>
  <si>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</si>
  <si>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</si>
  <si>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</si>
  <si>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</si>
  <si>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</si>
  <si>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</si>
  <si>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</si>
  <si>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</si>
  <si>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</si>
  <si>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</si>
  <si>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</si>
  <si>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</si>
  <si>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</si>
  <si>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</si>
  <si>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</si>
  <si>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</si>
  <si>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</si>
  <si>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</si>
  <si>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</si>
  <si>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</si>
  <si>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</si>
  <si>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</si>
  <si>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</si>
  <si>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</si>
  <si>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</si>
  <si>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</si>
  <si>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</si>
  <si>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</si>
  <si>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</si>
  <si>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</si>
  <si>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</si>
  <si>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</si>
  <si>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</si>
  <si>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</si>
  <si>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</si>
  <si>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</si>
  <si>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</si>
  <si>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</si>
  <si>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</si>
  <si>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</si>
  <si>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</si>
  <si>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</si>
  <si>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</si>
  <si>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</si>
  <si>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</si>
  <si>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</si>
  <si>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</si>
  <si>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</si>
  <si>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</si>
  <si>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</si>
  <si>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</si>
  <si>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</si>
  <si>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</si>
  <si>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</si>
  <si>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</si>
  <si>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</si>
  <si>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</si>
  <si>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</si>
  <si>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</si>
  <si>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</si>
  <si>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</si>
  <si>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</si>
  <si>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</si>
  <si>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</si>
  <si>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</si>
  <si>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</si>
  <si>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</si>
  <si>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</si>
  <si>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</si>
  <si>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</si>
  <si>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</si>
  <si>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</si>
  <si>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</si>
  <si>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</si>
  <si>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</si>
  <si>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</si>
  <si>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</si>
  <si>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</si>
  <si>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</si>
  <si>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</si>
  <si>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</si>
  <si>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</si>
  <si>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</si>
  <si>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</si>
  <si>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</si>
  <si>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</si>
  <si>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</si>
  <si>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</si>
  <si>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</si>
  <si>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</si>
  <si>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</si>
  <si>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</si>
  <si>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</si>
  <si>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</si>
  <si>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</si>
  <si>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</si>
  <si>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</si>
  <si>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</si>
  <si>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</si>
  <si>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</si>
  <si>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</si>
  <si>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</si>
  <si>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</si>
  <si>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</si>
  <si>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</si>
  <si>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</si>
  <si>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</si>
  <si>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</si>
  <si>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</si>
  <si>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</si>
  <si>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</si>
  <si>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</si>
  <si>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</si>
  <si>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</si>
  <si>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</si>
  <si>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</si>
  <si>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</si>
  <si>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</si>
  <si>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</si>
  <si>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</si>
  <si>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</si>
  <si>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</si>
  <si>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</si>
  <si>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</si>
  <si>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</si>
  <si>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</si>
  <si>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</si>
  <si>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</si>
  <si>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</si>
  <si>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</si>
  <si>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</si>
  <si>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</si>
  <si>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</si>
  <si>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</si>
  <si>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</si>
  <si>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</si>
  <si>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</si>
  <si>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</si>
  <si>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</si>
  <si>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</si>
  <si>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</si>
  <si>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</si>
  <si>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</si>
  <si>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</si>
  <si>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</si>
  <si>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</si>
  <si>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</si>
  <si>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</si>
  <si>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</si>
  <si>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</si>
  <si>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</si>
  <si>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</si>
  <si>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</si>
  <si>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</si>
  <si>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</si>
  <si>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</si>
  <si>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</si>
  <si>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</si>
  <si>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</si>
  <si>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</si>
  <si>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</si>
  <si>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</si>
  <si>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</si>
  <si>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</si>
  <si>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</si>
  <si>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</si>
  <si>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</si>
  <si>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</si>
  <si>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</si>
  <si>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</si>
  <si>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</si>
  <si>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</si>
  <si>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</si>
  <si>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</si>
  <si>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</si>
  <si>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</si>
  <si>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</si>
  <si>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</si>
  <si>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</si>
  <si>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</si>
  <si>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</si>
  <si>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</si>
  <si>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</si>
  <si>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</si>
  <si>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</si>
  <si>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</si>
  <si>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</si>
  <si>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</si>
  <si>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</si>
  <si>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</si>
  <si>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</si>
  <si>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</si>
  <si>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</si>
  <si>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</si>
  <si>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</si>
  <si>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</si>
  <si>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</si>
  <si>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</si>
  <si>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</si>
  <si>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</si>
  <si>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</si>
  <si>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</si>
  <si>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</si>
  <si>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</si>
  <si>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</si>
  <si>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</si>
  <si>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</si>
  <si>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</si>
  <si>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</si>
  <si>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</si>
  <si>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</si>
  <si>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</si>
  <si>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</si>
  <si>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</si>
  <si>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</si>
  <si>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</si>
  <si>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</si>
  <si>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</si>
  <si>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</si>
  <si>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</si>
  <si>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</si>
  <si>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</si>
  <si>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</si>
  <si>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</si>
  <si>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</si>
  <si>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</si>
  <si>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</si>
  <si>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</si>
  <si>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</si>
  <si>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</si>
  <si>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</si>
  <si>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</si>
  <si>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</si>
  <si>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</si>
  <si>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</si>
  <si>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</si>
  <si>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</si>
  <si>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</si>
  <si>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</si>
  <si>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</si>
  <si>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</si>
  <si>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</si>
  <si>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</si>
  <si>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</si>
  <si>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</si>
  <si>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</si>
  <si>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</si>
  <si>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</si>
  <si>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</si>
  <si>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</si>
  <si>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</si>
  <si>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</si>
  <si>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</si>
  <si>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</si>
  <si>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</si>
  <si>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</si>
  <si>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</si>
  <si>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</si>
  <si>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</si>
  <si>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</si>
  <si>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</si>
  <si>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</si>
  <si>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</si>
  <si>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</si>
  <si>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</si>
  <si>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</si>
  <si>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</si>
  <si>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</si>
  <si>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</si>
  <si>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</si>
  <si>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</si>
  <si>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</si>
  <si>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</si>
  <si>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</si>
  <si>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</si>
  <si>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</si>
  <si>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</si>
  <si>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</si>
  <si>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</si>
  <si>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</si>
  <si>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</si>
  <si>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</si>
  <si>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</si>
  <si>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</si>
  <si>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</si>
  <si>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</si>
  <si>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</si>
  <si>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</si>
  <si>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</si>
  <si>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</si>
  <si>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</si>
  <si>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</si>
  <si>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</si>
  <si>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</si>
  <si>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</si>
  <si>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</si>
  <si>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</si>
  <si>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</si>
  <si>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</si>
  <si>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</si>
  <si>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</si>
  <si>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</si>
  <si>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</si>
  <si>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</si>
  <si>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</si>
  <si>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</si>
  <si>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</si>
  <si>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</si>
  <si>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</si>
  <si>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</si>
  <si>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</si>
  <si>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</si>
  <si>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</si>
  <si>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</si>
  <si>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</si>
  <si>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</si>
  <si>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</si>
  <si>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</si>
  <si>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</si>
  <si>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</si>
  <si>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</si>
  <si>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</si>
  <si>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</si>
  <si>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</si>
  <si>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</si>
  <si>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</si>
  <si>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</si>
  <si>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</si>
  <si>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</si>
  <si>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</si>
  <si>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</si>
  <si>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</si>
  <si>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</si>
  <si>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</si>
  <si>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</si>
  <si>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</si>
  <si>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</si>
  <si>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</si>
  <si>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</si>
  <si>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</si>
  <si>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</si>
  <si>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</si>
  <si>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</si>
  <si>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</si>
  <si>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</si>
  <si>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</si>
  <si>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</si>
  <si>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</si>
  <si>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</si>
  <si>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</si>
  <si>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</si>
  <si>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</si>
  <si>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</si>
  <si>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</si>
  <si>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</si>
  <si>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</si>
  <si>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</si>
  <si>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</si>
  <si>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</si>
  <si>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</si>
  <si>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</si>
  <si>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</si>
  <si>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</si>
  <si>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</si>
  <si>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</si>
  <si>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</si>
  <si>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</si>
  <si>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</si>
  <si>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</si>
  <si>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</si>
  <si>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</si>
  <si>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</si>
  <si>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</si>
  <si>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</si>
  <si>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</si>
  <si>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</si>
  <si>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</si>
  <si>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</si>
  <si>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</si>
  <si>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</si>
  <si>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</si>
  <si>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</si>
  <si>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</si>
  <si>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</si>
  <si>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</si>
  <si>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</si>
  <si>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</si>
  <si>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</si>
  <si>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</si>
  <si>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</si>
  <si>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</si>
  <si>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</si>
  <si>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</si>
  <si>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</si>
  <si>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</si>
  <si>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</si>
  <si>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</si>
  <si>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</si>
  <si>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</si>
  <si>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</si>
  <si>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</si>
  <si>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</si>
  <si>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</si>
  <si>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</si>
  <si>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</si>
  <si>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</si>
  <si>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</si>
  <si>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</si>
  <si>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</si>
  <si>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</si>
  <si>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</si>
  <si>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</si>
  <si>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</si>
  <si>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</si>
  <si>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</si>
  <si>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</si>
  <si>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</si>
  <si>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</si>
  <si>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</si>
  <si>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</si>
  <si>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</si>
  <si>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</si>
  <si>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</si>
  <si>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</si>
  <si>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</si>
  <si>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</si>
  <si>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</si>
  <si>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</si>
  <si>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</si>
  <si>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</si>
  <si>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</si>
  <si>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</si>
  <si>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</si>
  <si>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</si>
  <si>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</si>
  <si>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</si>
  <si>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</si>
  <si>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</si>
  <si>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</si>
  <si>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</si>
  <si>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</si>
  <si>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</si>
  <si>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</si>
  <si>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</si>
  <si>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</si>
  <si>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</si>
  <si>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</si>
  <si>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</si>
  <si>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</si>
  <si>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</si>
  <si>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</si>
  <si>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</si>
  <si>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</si>
  <si>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</si>
  <si>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</si>
  <si>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</si>
  <si>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</si>
  <si>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</si>
  <si>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</si>
  <si>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</si>
  <si>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</si>
  <si>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</si>
  <si>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</si>
  <si>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</si>
  <si>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</si>
  <si>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</si>
  <si>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</si>
  <si>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</si>
  <si>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</si>
  <si>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</si>
  <si>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</si>
  <si>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</si>
  <si>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</si>
  <si>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</si>
  <si>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</si>
  <si>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</si>
  <si>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</si>
  <si>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</si>
  <si>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</si>
  <si>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</si>
  <si>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</si>
  <si>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</si>
  <si>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</si>
  <si>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</si>
  <si>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</si>
  <si>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</si>
  <si>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</si>
  <si>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</si>
  <si>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</si>
  <si>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</si>
  <si>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</si>
  <si>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</si>
  <si>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</si>
  <si>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</si>
  <si>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</si>
  <si>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</si>
  <si>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</si>
  <si>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</si>
  <si>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</si>
  <si>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</si>
  <si>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</si>
  <si>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</si>
  <si>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</si>
  <si>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</si>
  <si>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</si>
  <si>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</si>
  <si>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</si>
  <si>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</si>
  <si>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</si>
  <si>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</si>
  <si>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</si>
  <si>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</si>
  <si>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</si>
  <si>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</si>
  <si>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</si>
  <si>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</si>
  <si>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</si>
  <si>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</si>
  <si>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</si>
  <si>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</si>
  <si>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</si>
  <si>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</si>
  <si>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</si>
  <si>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</si>
  <si>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</si>
  <si>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</si>
  <si>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</si>
  <si>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</si>
  <si>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</si>
  <si>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</si>
  <si>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</si>
  <si>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</si>
  <si>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</si>
  <si>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</si>
  <si>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</si>
  <si>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</si>
  <si>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</si>
  <si>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</si>
  <si>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</si>
  <si>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</si>
  <si>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</si>
  <si>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</si>
  <si>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</si>
  <si>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</si>
  <si>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</si>
  <si>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</si>
  <si>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</si>
  <si>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</si>
  <si>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</si>
  <si>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</si>
  <si>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</si>
  <si>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</si>
  <si>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</si>
  <si>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</si>
  <si>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</si>
  <si>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</si>
  <si>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</si>
  <si>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</si>
  <si>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</si>
  <si>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</si>
  <si>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</si>
  <si>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</si>
  <si>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</si>
  <si>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</si>
  <si>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</si>
  <si>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</si>
  <si>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</si>
  <si>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</si>
  <si>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</si>
  <si>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</si>
  <si>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</si>
  <si>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</si>
  <si>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</si>
  <si>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</si>
  <si>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</si>
  <si>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</si>
  <si>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</si>
  <si>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</si>
  <si>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</si>
  <si>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</si>
  <si>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</si>
  <si>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</si>
  <si>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</si>
  <si>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</si>
  <si>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</si>
  <si>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</si>
  <si>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</si>
  <si>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</si>
  <si>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</si>
  <si>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</si>
  <si>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</si>
  <si>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</si>
  <si>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</si>
  <si>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</si>
  <si>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</si>
  <si>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</si>
  <si>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</si>
  <si>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</si>
  <si>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</si>
  <si>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</si>
  <si>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</si>
  <si>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</si>
  <si>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</si>
  <si>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</si>
  <si>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</si>
  <si>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</si>
  <si>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</si>
  <si>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</si>
  <si>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</si>
  <si>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</si>
  <si>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</si>
  <si>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</si>
  <si>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</si>
  <si>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</si>
  <si>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</si>
  <si>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</si>
  <si>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</si>
  <si>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</si>
  <si>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</si>
  <si>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</si>
  <si>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</si>
  <si>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</si>
  <si>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</si>
  <si>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</si>
  <si>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</si>
  <si>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</si>
  <si>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</si>
  <si>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</si>
  <si>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</si>
  <si>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</si>
  <si>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</si>
  <si>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</si>
  <si>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</si>
  <si>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</si>
  <si>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</si>
  <si>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</si>
  <si>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</si>
  <si>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</si>
  <si>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</si>
  <si>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</si>
  <si>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</si>
  <si>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</si>
  <si>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</si>
  <si>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</si>
  <si>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</si>
  <si>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</si>
  <si>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</si>
  <si>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</si>
  <si>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</si>
  <si>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</si>
  <si>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</si>
  <si>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</si>
  <si>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</si>
  <si>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</si>
  <si>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</si>
  <si>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</si>
  <si>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</si>
  <si>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</si>
  <si>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</si>
  <si>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</si>
  <si>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</si>
  <si>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</si>
  <si>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</si>
  <si>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</si>
  <si>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</si>
  <si>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</si>
  <si>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</si>
  <si>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</si>
  <si>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</si>
  <si>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</si>
  <si>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</si>
  <si>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</si>
  <si>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</si>
  <si>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</si>
  <si>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</si>
  <si>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</si>
  <si>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</si>
  <si>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</si>
  <si>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</si>
  <si>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</si>
  <si>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</si>
  <si>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</si>
  <si>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</si>
  <si>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</si>
  <si>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</si>
  <si>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</si>
  <si>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</si>
  <si>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</si>
  <si>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</si>
  <si>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</si>
  <si>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</si>
  <si>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</si>
  <si>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</si>
  <si>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</si>
  <si>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</si>
  <si>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</si>
  <si>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</si>
  <si>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</si>
  <si>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</si>
  <si>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</si>
  <si>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</si>
  <si>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</si>
  <si>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</si>
  <si>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</si>
  <si>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</si>
  <si>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</si>
  <si>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</si>
  <si>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</si>
  <si>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</si>
  <si>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</si>
  <si>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</si>
  <si>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</si>
  <si>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</si>
  <si>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</si>
  <si>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</si>
  <si>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</si>
  <si>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</si>
  <si>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</si>
  <si>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</si>
  <si>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</si>
  <si>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</si>
  <si>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</si>
  <si>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</si>
  <si>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</si>
  <si>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</si>
  <si>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</si>
  <si>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</si>
  <si>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</si>
  <si>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</si>
  <si>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</si>
  <si>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</si>
  <si>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</si>
  <si>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</si>
  <si>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</si>
  <si>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</si>
  <si>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</si>
  <si>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</si>
  <si>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</si>
  <si>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</si>
  <si>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</si>
  <si>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</si>
  <si>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</si>
  <si>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</si>
  <si>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</si>
  <si>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</si>
  <si>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</si>
  <si>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</si>
  <si>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</si>
  <si>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</si>
  <si>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</si>
  <si>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</si>
  <si>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</si>
  <si>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</si>
  <si>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</si>
  <si>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</si>
  <si>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</si>
  <si>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</si>
  <si>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</si>
  <si>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</si>
  <si>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</si>
  <si>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</si>
  <si>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</si>
  <si>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</si>
  <si>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</si>
  <si>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</si>
  <si>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</si>
  <si>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</si>
  <si>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</si>
  <si>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</si>
  <si>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</si>
  <si>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</si>
  <si>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</si>
  <si>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</si>
  <si>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</si>
  <si>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</si>
  <si>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</si>
  <si>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</si>
  <si>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</si>
  <si>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</si>
  <si>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</si>
  <si>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</si>
  <si>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</si>
  <si>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</si>
  <si>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</si>
  <si>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</si>
  <si>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</si>
  <si>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</si>
  <si>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</si>
  <si>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</si>
  <si>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</si>
  <si>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</si>
  <si>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</si>
  <si>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</si>
  <si>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</si>
  <si>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</si>
  <si>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</si>
  <si>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</si>
  <si>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</si>
  <si>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</si>
  <si>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</si>
  <si>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</si>
  <si>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</si>
  <si>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</si>
  <si>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</si>
  <si>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</si>
  <si>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</si>
  <si>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</si>
  <si>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</si>
  <si>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</si>
  <si>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</si>
  <si>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</si>
  <si>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</si>
  <si>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</si>
  <si>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</si>
  <si>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</si>
  <si>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</si>
  <si>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</si>
  <si>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</si>
  <si>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</si>
  <si>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</si>
  <si>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</si>
  <si>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</si>
  <si>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</si>
  <si>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</si>
  <si>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</si>
  <si>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</si>
  <si>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</si>
  <si>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</si>
  <si>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</si>
  <si>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</si>
  <si>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</si>
  <si>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</si>
  <si>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</si>
  <si>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</si>
  <si>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</si>
  <si>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</si>
  <si>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</si>
  <si>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</si>
  <si>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</si>
  <si>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</si>
  <si>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</si>
  <si>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</si>
  <si>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</si>
  <si>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</si>
  <si>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</si>
  <si>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</si>
  <si>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</si>
  <si>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</si>
  <si>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</si>
  <si>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</si>
  <si>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</si>
  <si>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</si>
  <si>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</si>
  <si>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</si>
  <si>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</si>
  <si>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</si>
  <si>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</si>
  <si>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</si>
  <si>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</si>
  <si>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</si>
  <si>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</si>
  <si>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</si>
  <si>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</si>
  <si>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</si>
  <si>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</si>
  <si>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</si>
  <si>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</si>
  <si>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</si>
  <si>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</si>
  <si>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</si>
  <si>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</si>
  <si>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</si>
  <si>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</si>
  <si>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</si>
  <si>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</si>
  <si>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</si>
  <si>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</si>
  <si>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</si>
  <si>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</si>
  <si>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</si>
  <si>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</si>
  <si>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</si>
  <si>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</si>
  <si>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</si>
  <si>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</si>
  <si>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</si>
  <si>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</si>
  <si>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</si>
  <si>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</si>
  <si>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</si>
  <si>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</si>
  <si>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</si>
  <si>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</si>
  <si>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</si>
  <si>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</si>
  <si>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</si>
  <si>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</si>
  <si>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</si>
  <si>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</si>
  <si>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</si>
  <si>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</si>
  <si>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</si>
  <si>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</si>
  <si>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</si>
  <si>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</si>
  <si>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</si>
  <si>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</si>
  <si>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</si>
  <si>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</si>
  <si>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</si>
  <si>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</si>
  <si>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</si>
  <si>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</si>
  <si>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</si>
  <si>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</si>
  <si>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</si>
  <si>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</si>
  <si>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</si>
  <si>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</si>
  <si>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</si>
  <si>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</si>
  <si>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</si>
  <si>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</si>
  <si>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</si>
  <si>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</si>
  <si>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</si>
  <si>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</si>
  <si>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</si>
  <si>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</si>
  <si>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</si>
  <si>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</si>
  <si>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</si>
  <si>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</si>
  <si>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</si>
  <si>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</si>
  <si>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</si>
  <si>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</si>
  <si>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</si>
  <si>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</si>
  <si>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</si>
  <si>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</si>
  <si>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</si>
  <si>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</si>
  <si>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</si>
  <si>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</si>
  <si>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</si>
  <si>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</si>
  <si>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</si>
  <si>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</si>
  <si>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</si>
  <si>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</si>
  <si>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</si>
  <si>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</si>
  <si>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</si>
  <si>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</si>
  <si>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</si>
  <si>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</si>
  <si>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</si>
  <si>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</si>
  <si>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</si>
  <si>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</si>
  <si>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</si>
  <si>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</si>
  <si>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</si>
  <si>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</si>
  <si>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</si>
  <si>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</si>
  <si>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</si>
  <si>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</si>
  <si>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</si>
  <si>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</si>
  <si>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</si>
  <si>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</si>
  <si>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</si>
  <si>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</si>
  <si>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</si>
  <si>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</si>
  <si>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</si>
  <si>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</si>
  <si>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</si>
  <si>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</si>
  <si>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</si>
  <si>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</si>
  <si>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</si>
  <si>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</si>
  <si>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</si>
  <si>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</si>
  <si>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</si>
  <si>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</si>
  <si>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</si>
  <si>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</si>
  <si>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</si>
  <si>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</si>
  <si>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</si>
  <si>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</si>
  <si>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</si>
  <si>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</si>
  <si>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</si>
  <si>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</si>
  <si>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</si>
  <si>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</si>
  <si>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FERANDO OROZCO NIÑO</t>
  </si>
  <si>
    <t>534-2019</t>
  </si>
  <si>
    <t>438-2018</t>
  </si>
  <si>
    <t>543-2017</t>
  </si>
  <si>
    <t>421-2016</t>
  </si>
  <si>
    <t>385-2015</t>
  </si>
  <si>
    <t>453-2014</t>
  </si>
  <si>
    <t>347-2013</t>
  </si>
  <si>
    <t>354-2012</t>
  </si>
  <si>
    <t>279-2014</t>
  </si>
  <si>
    <t>274-2014</t>
  </si>
  <si>
    <t>02/02/2015</t>
  </si>
  <si>
    <t>27/11/2015</t>
  </si>
  <si>
    <t>03/02/2014</t>
  </si>
  <si>
    <t>28/11/2014</t>
  </si>
  <si>
    <t>01/02/2013</t>
  </si>
  <si>
    <t>27/11/2013</t>
  </si>
  <si>
    <t>01/02/2012</t>
  </si>
  <si>
    <t>30/11/2012</t>
  </si>
  <si>
    <t>17/01/2014</t>
  </si>
  <si>
    <t>30/09/2014</t>
  </si>
  <si>
    <t>COADMINISTRAR Y FORTALECER LOS SERVICIOS DIRIGIDOS A LA EDUCACION INICIAL EN EL MARCO DE LA ATENCION INTEGRAL EN LA PRIMERA INFANCIA Y ASI PROMOVER EL DESARROLLO DE LOS NIÑOS DE 0 A 5  AÑOS Y SUS FAMILIAS, EN LAS PAUTAS DE CRIANZA, CUIDADOS Y DESARROLLO.</t>
  </si>
  <si>
    <t>GUERRA SERNA ROSA ELENA</t>
  </si>
  <si>
    <t>CARRERA 50 # 85- 71</t>
  </si>
  <si>
    <t>Fundacionfuncoesp@gmail.com</t>
  </si>
  <si>
    <t>2021-8-08002092020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</si>
</sst>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0"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2702</v>
      </c>
      <c r="D15" s="35"/>
      <c r="E15" s="35"/>
      <c r="F15" s="5"/>
      <c r="G15" s="32" t="s">
        <v>1168</v>
      </c>
      <c r="H15" s="102" t="s">
        <v>163</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900475907</v>
      </c>
      <c r="C20" s="5"/>
      <c r="D20" s="72"/>
      <c r="E20" s="5"/>
      <c r="F20" s="5"/>
      <c r="G20" s="5"/>
      <c r="H20" s="236"/>
      <c r="I20" s="140" t="s">
        <v>163</v>
      </c>
      <c r="J20" s="141" t="s">
        <v>165</v>
      </c>
      <c r="K20" s="142">
        <v>536364300</v>
      </c>
      <c r="L20" s="143">
        <v>44197</v>
      </c>
      <c r="M20" s="143">
        <v>44561</v>
      </c>
      <c r="N20" s="128">
        <f>+(M20-L20)/30</f>
        <v>12.133333333333333</v>
      </c>
      <c r="O20" s="131"/>
      <c r="U20" s="127"/>
      <c r="V20" s="104">
        <f ca="1">NOW()</f>
        <v>44194.564764236115</v>
      </c>
      <c r="W20" s="104">
        <f ca="1">NOW()</f>
        <v>44194.564764236115</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UNION COLOMBO ESPAÑOLA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2677</v>
      </c>
      <c r="C48" s="109" t="s">
        <v>32</v>
      </c>
      <c r="D48" s="115" t="s">
        <v>2678</v>
      </c>
      <c r="E48" s="168">
        <v>43497</v>
      </c>
      <c r="F48" s="168">
        <v>43798</v>
      </c>
      <c r="G48" s="151">
        <f>IF(AND(E48&lt;&gt;"",F48&lt;&gt;""),((F48-E48)/30),"")</f>
        <v>10.033333333333333</v>
      </c>
      <c r="H48" s="116" t="s">
        <v>2698</v>
      </c>
      <c r="I48" s="110" t="s">
        <v>163</v>
      </c>
      <c r="J48" s="110" t="s">
        <v>165</v>
      </c>
      <c r="K48" s="117">
        <v>0</v>
      </c>
      <c r="L48" s="111" t="s">
        <v>1148</v>
      </c>
      <c r="M48" s="112">
        <v>1</v>
      </c>
      <c r="N48" s="111" t="s">
        <v>27</v>
      </c>
      <c r="O48" s="111" t="s">
        <v>1148</v>
      </c>
      <c r="P48" s="77"/>
    </row>
    <row r="49" spans="1:16" s="6" customFormat="1" ht="24.75" customHeight="1" x14ac:dyDescent="0.25">
      <c r="A49" s="136">
        <v>2</v>
      </c>
      <c r="B49" s="116" t="s">
        <v>2677</v>
      </c>
      <c r="C49" s="109" t="s">
        <v>32</v>
      </c>
      <c r="D49" s="115" t="s">
        <v>2679</v>
      </c>
      <c r="E49" s="168">
        <v>43132</v>
      </c>
      <c r="F49" s="168">
        <v>43434</v>
      </c>
      <c r="G49" s="151">
        <f t="shared" ref="G49:G50" si="2">IF(AND(E49&lt;&gt;"",F49&lt;&gt;""),((F49-E49)/30),"")</f>
        <v>10.066666666666666</v>
      </c>
      <c r="H49" s="116" t="s">
        <v>2698</v>
      </c>
      <c r="I49" s="110" t="s">
        <v>163</v>
      </c>
      <c r="J49" s="110" t="s">
        <v>165</v>
      </c>
      <c r="K49" s="117">
        <v>0</v>
      </c>
      <c r="L49" s="111" t="s">
        <v>1148</v>
      </c>
      <c r="M49" s="112">
        <v>1</v>
      </c>
      <c r="N49" s="111" t="s">
        <v>27</v>
      </c>
      <c r="O49" s="111" t="s">
        <v>1148</v>
      </c>
      <c r="P49" s="77"/>
    </row>
    <row r="50" spans="1:16" s="6" customFormat="1" ht="24.75" customHeight="1" x14ac:dyDescent="0.25">
      <c r="A50" s="136">
        <v>3</v>
      </c>
      <c r="B50" s="116" t="s">
        <v>2677</v>
      </c>
      <c r="C50" s="109" t="s">
        <v>32</v>
      </c>
      <c r="D50" s="115" t="s">
        <v>2680</v>
      </c>
      <c r="E50" s="168">
        <v>42767</v>
      </c>
      <c r="F50" s="168">
        <v>43063</v>
      </c>
      <c r="G50" s="151">
        <f t="shared" si="2"/>
        <v>9.8666666666666671</v>
      </c>
      <c r="H50" s="116" t="s">
        <v>2698</v>
      </c>
      <c r="I50" s="110" t="s">
        <v>163</v>
      </c>
      <c r="J50" s="110" t="s">
        <v>165</v>
      </c>
      <c r="K50" s="117">
        <v>0</v>
      </c>
      <c r="L50" s="111" t="s">
        <v>1148</v>
      </c>
      <c r="M50" s="112">
        <v>1</v>
      </c>
      <c r="N50" s="111" t="s">
        <v>27</v>
      </c>
      <c r="O50" s="111" t="s">
        <v>1148</v>
      </c>
      <c r="P50" s="77"/>
    </row>
    <row r="51" spans="1:16" s="6" customFormat="1" ht="24.75" customHeight="1" outlineLevel="1" x14ac:dyDescent="0.25">
      <c r="A51" s="136">
        <v>4</v>
      </c>
      <c r="B51" s="116" t="s">
        <v>2677</v>
      </c>
      <c r="C51" s="109" t="s">
        <v>32</v>
      </c>
      <c r="D51" s="115" t="s">
        <v>2681</v>
      </c>
      <c r="E51" s="168">
        <v>42401</v>
      </c>
      <c r="F51" s="168">
        <v>42699</v>
      </c>
      <c r="G51" s="151">
        <f t="shared" ref="G51:G107" si="3">IF(AND(E51&lt;&gt;"",F51&lt;&gt;""),((F51-E51)/30),"")</f>
        <v>9.9333333333333336</v>
      </c>
      <c r="H51" s="116" t="s">
        <v>2698</v>
      </c>
      <c r="I51" s="110" t="s">
        <v>163</v>
      </c>
      <c r="J51" s="110" t="s">
        <v>165</v>
      </c>
      <c r="K51" s="113">
        <v>0</v>
      </c>
      <c r="L51" s="111" t="s">
        <v>1148</v>
      </c>
      <c r="M51" s="112">
        <v>1</v>
      </c>
      <c r="N51" s="111" t="s">
        <v>27</v>
      </c>
      <c r="O51" s="111" t="s">
        <v>1148</v>
      </c>
      <c r="P51" s="77"/>
    </row>
    <row r="52" spans="1:16" s="7" customFormat="1" ht="24.75" customHeight="1" outlineLevel="1" x14ac:dyDescent="0.25">
      <c r="A52" s="137">
        <v>5</v>
      </c>
      <c r="B52" s="116" t="s">
        <v>2677</v>
      </c>
      <c r="C52" s="109" t="s">
        <v>32</v>
      </c>
      <c r="D52" s="115" t="s">
        <v>2682</v>
      </c>
      <c r="E52" s="115" t="s">
        <v>2688</v>
      </c>
      <c r="F52" s="115" t="s">
        <v>2689</v>
      </c>
      <c r="G52" s="151">
        <f t="shared" si="3"/>
        <v>9.9333333333333336</v>
      </c>
      <c r="H52" s="116" t="s">
        <v>2698</v>
      </c>
      <c r="I52" s="110" t="s">
        <v>163</v>
      </c>
      <c r="J52" s="110" t="s">
        <v>165</v>
      </c>
      <c r="K52" s="113">
        <v>0</v>
      </c>
      <c r="L52" s="111" t="s">
        <v>1148</v>
      </c>
      <c r="M52" s="112">
        <v>1</v>
      </c>
      <c r="N52" s="111" t="s">
        <v>27</v>
      </c>
      <c r="O52" s="111" t="s">
        <v>1148</v>
      </c>
      <c r="P52" s="78"/>
    </row>
    <row r="53" spans="1:16" s="7" customFormat="1" ht="24.75" customHeight="1" outlineLevel="1" x14ac:dyDescent="0.25">
      <c r="A53" s="137">
        <v>6</v>
      </c>
      <c r="B53" s="116" t="s">
        <v>2677</v>
      </c>
      <c r="C53" s="109" t="s">
        <v>32</v>
      </c>
      <c r="D53" s="115" t="s">
        <v>2683</v>
      </c>
      <c r="E53" s="115" t="s">
        <v>2690</v>
      </c>
      <c r="F53" s="115" t="s">
        <v>2691</v>
      </c>
      <c r="G53" s="151">
        <f t="shared" si="3"/>
        <v>9.9333333333333336</v>
      </c>
      <c r="H53" s="116" t="s">
        <v>2698</v>
      </c>
      <c r="I53" s="110" t="s">
        <v>163</v>
      </c>
      <c r="J53" s="110" t="s">
        <v>165</v>
      </c>
      <c r="K53" s="113">
        <v>0</v>
      </c>
      <c r="L53" s="111" t="s">
        <v>1148</v>
      </c>
      <c r="M53" s="112">
        <v>1</v>
      </c>
      <c r="N53" s="111" t="s">
        <v>27</v>
      </c>
      <c r="O53" s="111" t="s">
        <v>1148</v>
      </c>
      <c r="P53" s="78"/>
    </row>
    <row r="54" spans="1:16" s="7" customFormat="1" ht="24.75" customHeight="1" outlineLevel="1" x14ac:dyDescent="0.25">
      <c r="A54" s="137">
        <v>7</v>
      </c>
      <c r="B54" s="116" t="s">
        <v>2677</v>
      </c>
      <c r="C54" s="109" t="s">
        <v>32</v>
      </c>
      <c r="D54" s="115" t="s">
        <v>2684</v>
      </c>
      <c r="E54" s="115" t="s">
        <v>2692</v>
      </c>
      <c r="F54" s="115" t="s">
        <v>2693</v>
      </c>
      <c r="G54" s="151">
        <f t="shared" si="3"/>
        <v>9.9666666666666668</v>
      </c>
      <c r="H54" s="116" t="s">
        <v>2698</v>
      </c>
      <c r="I54" s="110" t="s">
        <v>163</v>
      </c>
      <c r="J54" s="110" t="s">
        <v>165</v>
      </c>
      <c r="K54" s="113">
        <v>0</v>
      </c>
      <c r="L54" s="111" t="s">
        <v>1148</v>
      </c>
      <c r="M54" s="112">
        <v>1</v>
      </c>
      <c r="N54" s="111" t="s">
        <v>27</v>
      </c>
      <c r="O54" s="111" t="s">
        <v>1148</v>
      </c>
      <c r="P54" s="78"/>
    </row>
    <row r="55" spans="1:16" s="7" customFormat="1" ht="24.75" customHeight="1" outlineLevel="1" x14ac:dyDescent="0.25">
      <c r="A55" s="137">
        <v>8</v>
      </c>
      <c r="B55" s="116" t="s">
        <v>2677</v>
      </c>
      <c r="C55" s="109" t="s">
        <v>32</v>
      </c>
      <c r="D55" s="115" t="s">
        <v>2685</v>
      </c>
      <c r="E55" s="115" t="s">
        <v>2694</v>
      </c>
      <c r="F55" s="115" t="s">
        <v>2695</v>
      </c>
      <c r="G55" s="151">
        <f t="shared" si="3"/>
        <v>10.1</v>
      </c>
      <c r="H55" s="116" t="s">
        <v>2698</v>
      </c>
      <c r="I55" s="110" t="s">
        <v>163</v>
      </c>
      <c r="J55" s="110" t="s">
        <v>165</v>
      </c>
      <c r="K55" s="117">
        <v>0</v>
      </c>
      <c r="L55" s="111" t="s">
        <v>1148</v>
      </c>
      <c r="M55" s="112">
        <v>1</v>
      </c>
      <c r="N55" s="111" t="s">
        <v>27</v>
      </c>
      <c r="O55" s="111" t="s">
        <v>1148</v>
      </c>
      <c r="P55" s="78"/>
    </row>
    <row r="56" spans="1:16" s="7" customFormat="1" ht="24.75" customHeight="1" outlineLevel="1" x14ac:dyDescent="0.25">
      <c r="A56" s="137">
        <v>9</v>
      </c>
      <c r="B56" s="116" t="s">
        <v>2664</v>
      </c>
      <c r="C56" s="109" t="s">
        <v>31</v>
      </c>
      <c r="D56" s="115" t="s">
        <v>2686</v>
      </c>
      <c r="E56" s="115" t="s">
        <v>2696</v>
      </c>
      <c r="F56" s="115" t="s">
        <v>2697</v>
      </c>
      <c r="G56" s="151">
        <f t="shared" si="3"/>
        <v>8.5333333333333332</v>
      </c>
      <c r="H56" s="116" t="s">
        <v>2698</v>
      </c>
      <c r="I56" s="110" t="s">
        <v>36</v>
      </c>
      <c r="J56" s="110" t="s">
        <v>142</v>
      </c>
      <c r="K56" s="117">
        <v>370389903</v>
      </c>
      <c r="L56" s="111" t="s">
        <v>1148</v>
      </c>
      <c r="M56" s="112">
        <v>1</v>
      </c>
      <c r="N56" s="111" t="s">
        <v>27</v>
      </c>
      <c r="O56" s="111" t="s">
        <v>26</v>
      </c>
      <c r="P56" s="78"/>
    </row>
    <row r="57" spans="1:16" s="7" customFormat="1" ht="24.75" customHeight="1" outlineLevel="1" x14ac:dyDescent="0.25">
      <c r="A57" s="137">
        <v>10</v>
      </c>
      <c r="B57" s="116" t="s">
        <v>2664</v>
      </c>
      <c r="C57" s="65" t="s">
        <v>31</v>
      </c>
      <c r="D57" s="115" t="s">
        <v>2687</v>
      </c>
      <c r="E57" s="115" t="s">
        <v>2696</v>
      </c>
      <c r="F57" s="115" t="s">
        <v>2697</v>
      </c>
      <c r="G57" s="151">
        <f t="shared" si="3"/>
        <v>8.5333333333333332</v>
      </c>
      <c r="H57" s="116" t="s">
        <v>2698</v>
      </c>
      <c r="I57" s="63" t="s">
        <v>36</v>
      </c>
      <c r="J57" s="63" t="s">
        <v>120</v>
      </c>
      <c r="K57" s="117">
        <v>222088364</v>
      </c>
      <c r="L57" s="65" t="s">
        <v>1148</v>
      </c>
      <c r="M57" s="67">
        <v>1</v>
      </c>
      <c r="N57" s="65" t="s">
        <v>27</v>
      </c>
      <c r="O57" s="65" t="s">
        <v>26</v>
      </c>
      <c r="P57" s="78"/>
    </row>
    <row r="58" spans="1:16" s="7" customFormat="1" ht="24.75" customHeight="1" outlineLevel="1" x14ac:dyDescent="0.25">
      <c r="A58" s="137">
        <v>11</v>
      </c>
      <c r="B58" s="64"/>
      <c r="C58" s="65"/>
      <c r="D58" s="63"/>
      <c r="E58" s="138"/>
      <c r="F58" s="138"/>
      <c r="G58" s="151" t="str">
        <f t="shared" si="3"/>
        <v/>
      </c>
      <c r="H58" s="64"/>
      <c r="I58" s="63"/>
      <c r="J58" s="63"/>
      <c r="K58" s="66"/>
      <c r="L58" s="65"/>
      <c r="M58" s="67"/>
      <c r="N58" s="65"/>
      <c r="O58" s="65"/>
      <c r="P58" s="78"/>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8"/>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8"/>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8"/>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8"/>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8"/>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8"/>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8"/>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8"/>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8"/>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8"/>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2664</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2664</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2664</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0.01</v>
      </c>
      <c r="G179" s="156">
        <f>IF(F179&gt;0,SUM(E179+F179),"")</f>
        <v>0.03</v>
      </c>
      <c r="H179" s="5"/>
      <c r="I179" s="184" t="s">
        <v>2670</v>
      </c>
      <c r="J179" s="184"/>
      <c r="K179" s="184"/>
      <c r="L179" s="184"/>
      <c r="M179" s="163">
        <v>0.03</v>
      </c>
      <c r="O179" s="8"/>
      <c r="Q179" s="19"/>
      <c r="R179" s="150">
        <f>IF(M179&gt;0,SUM(L179+M179),"")</f>
        <v>0.03</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16090929</v>
      </c>
      <c r="F185" s="91"/>
      <c r="G185" s="92"/>
      <c r="H185" s="87"/>
      <c r="I185" s="89" t="s">
        <v>2627</v>
      </c>
      <c r="J185" s="157">
        <f>+SUM(M179:M183)</f>
        <v>0.03</v>
      </c>
      <c r="K185" s="229" t="s">
        <v>2628</v>
      </c>
      <c r="L185" s="229"/>
      <c r="M185" s="93">
        <f>+J185*(SUM(K20:K35))</f>
        <v>16090929</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20">
        <v>41628</v>
      </c>
      <c r="D193" s="5"/>
      <c r="E193" s="119">
        <v>5449</v>
      </c>
      <c r="F193" s="5"/>
      <c r="G193" s="5"/>
      <c r="H193" s="119" t="s">
        <v>2699</v>
      </c>
      <c r="J193" s="5"/>
      <c r="K193" s="120">
        <v>41656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t="s">
        <v>2699</v>
      </c>
      <c r="D211" s="21"/>
      <c r="G211" s="27" t="s">
        <v>2620</v>
      </c>
      <c r="H211" s="169" t="s">
        <v>2700</v>
      </c>
      <c r="J211" s="27" t="s">
        <v>2622</v>
      </c>
      <c r="K211" s="119" t="s">
        <v>2700</v>
      </c>
      <c r="L211" s="21"/>
      <c r="M211" s="21"/>
      <c r="N211" s="21"/>
      <c r="O211" s="8"/>
    </row>
    <row r="212" spans="1:15" x14ac:dyDescent="0.25">
      <c r="A212" s="9"/>
      <c r="B212" s="27" t="s">
        <v>2619</v>
      </c>
      <c r="C212" s="119" t="s">
        <v>2699</v>
      </c>
      <c r="D212" s="21"/>
      <c r="G212" s="27" t="s">
        <v>2621</v>
      </c>
      <c r="H212" s="169">
        <v>3208752478</v>
      </c>
      <c r="J212" s="27" t="s">
        <v>2623</v>
      </c>
      <c r="K212" s="11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schemas.openxmlformats.org/package/2006/metadata/core-properties"/>
    <ds:schemaRef ds:uri="a65d333d-5b59-4810-bc94-b80d9325abbc"/>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