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ownloads\oferentes 2021\san francis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<sst xmlns="http://schemas.openxmlformats.org/spreadsheetml/2006/main" count="3098" uniqueCount="2699">
  <si>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</si>
  <si>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</si>
  <si>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</si>
  <si>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</si>
  <si>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</si>
  <si>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</si>
  <si>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</si>
  <si>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</si>
  <si>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</si>
  <si>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</si>
  <si>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</si>
  <si>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</si>
  <si>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</si>
  <si>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</si>
  <si>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</si>
  <si>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</si>
  <si>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</si>
  <si>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</si>
  <si>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</si>
  <si>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</si>
  <si>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</si>
  <si>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</si>
  <si>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</si>
  <si>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</si>
  <si>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</si>
  <si>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</si>
  <si>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</si>
  <si>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</si>
  <si>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</si>
  <si>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</si>
  <si>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</si>
  <si>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</si>
  <si>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</si>
  <si>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</si>
  <si>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</si>
  <si>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</si>
  <si>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</si>
  <si>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</si>
  <si>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</si>
  <si>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</si>
  <si>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</si>
  <si>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</si>
  <si>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</si>
  <si>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</si>
  <si>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</si>
  <si>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</si>
  <si>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</si>
  <si>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</si>
  <si>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</si>
  <si>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</si>
  <si>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</si>
  <si>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</si>
  <si>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</si>
  <si>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</si>
  <si>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</si>
  <si>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</si>
  <si>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</si>
  <si>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</si>
  <si>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</si>
  <si>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</si>
  <si>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</si>
  <si>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</si>
  <si>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</si>
  <si>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</si>
  <si>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</si>
  <si>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</si>
  <si>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</si>
  <si>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</si>
  <si>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</si>
  <si>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</si>
  <si>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</si>
  <si>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</si>
  <si>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</si>
  <si>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</si>
  <si>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</si>
  <si>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</si>
  <si>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</si>
  <si>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</si>
  <si>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</si>
  <si>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</si>
  <si>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</si>
  <si>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</si>
  <si>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</si>
  <si>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</si>
  <si>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</si>
  <si>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</si>
  <si>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</si>
  <si>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</si>
  <si>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</si>
  <si>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</si>
  <si>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</si>
  <si>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</si>
  <si>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</si>
  <si>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</si>
  <si>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</si>
  <si>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</si>
  <si>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</si>
  <si>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</si>
  <si>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</si>
  <si>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</si>
  <si>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</si>
  <si>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</si>
  <si>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</si>
  <si>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</si>
  <si>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</si>
  <si>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</si>
  <si>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</si>
  <si>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</si>
  <si>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</si>
  <si>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</si>
  <si>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</si>
  <si>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</si>
  <si>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</si>
  <si>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</si>
  <si>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</si>
  <si>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</si>
  <si>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</si>
  <si>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</si>
  <si>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</si>
  <si>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</si>
  <si>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</si>
  <si>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</si>
  <si>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</si>
  <si>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</si>
  <si>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</si>
  <si>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</si>
  <si>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</si>
  <si>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</si>
  <si>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</si>
  <si>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</si>
  <si>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</si>
  <si>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</si>
  <si>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</si>
  <si>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</si>
  <si>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</si>
  <si>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</si>
  <si>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</si>
  <si>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</si>
  <si>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</si>
  <si>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</si>
  <si>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</si>
  <si>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</si>
  <si>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</si>
  <si>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</si>
  <si>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</si>
  <si>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</si>
  <si>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</si>
  <si>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</si>
  <si>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</si>
  <si>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</si>
  <si>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</si>
  <si>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</si>
  <si>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</si>
  <si>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</si>
  <si>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</si>
  <si>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</si>
  <si>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</si>
  <si>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</si>
  <si>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</si>
  <si>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</si>
  <si>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</si>
  <si>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</si>
  <si>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</si>
  <si>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</si>
  <si>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</si>
  <si>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</si>
  <si>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</si>
  <si>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</si>
  <si>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</si>
  <si>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</si>
  <si>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</si>
  <si>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</si>
  <si>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</si>
  <si>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</si>
  <si>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</si>
  <si>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</si>
  <si>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</si>
  <si>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</si>
  <si>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</si>
  <si>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</si>
  <si>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</si>
  <si>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</si>
  <si>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</si>
  <si>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</si>
  <si>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</si>
  <si>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</si>
  <si>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</si>
  <si>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</si>
  <si>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</si>
  <si>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</si>
  <si>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</si>
  <si>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</si>
  <si>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</si>
  <si>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</si>
  <si>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</si>
  <si>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</si>
  <si>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</si>
  <si>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</si>
  <si>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</si>
  <si>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</si>
  <si>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</si>
  <si>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</si>
  <si>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</si>
  <si>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</si>
  <si>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</si>
  <si>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</si>
  <si>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</si>
  <si>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</si>
  <si>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</si>
  <si>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</si>
  <si>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</si>
  <si>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</si>
  <si>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</si>
  <si>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</si>
  <si>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</si>
  <si>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</si>
  <si>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</si>
  <si>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</si>
  <si>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</si>
  <si>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</si>
  <si>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</si>
  <si>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</si>
  <si>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</si>
  <si>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</si>
  <si>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</si>
  <si>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</si>
  <si>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</si>
  <si>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</si>
  <si>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</si>
  <si>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</si>
  <si>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</si>
  <si>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</si>
  <si>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</si>
  <si>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</si>
  <si>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</si>
  <si>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</si>
  <si>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</si>
  <si>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</si>
  <si>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</si>
  <si>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</si>
  <si>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</si>
  <si>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</si>
  <si>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</si>
  <si>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</si>
  <si>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</si>
  <si>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</si>
  <si>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</si>
  <si>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</si>
  <si>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</si>
  <si>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</si>
  <si>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</si>
  <si>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</si>
  <si>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</si>
  <si>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</si>
  <si>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</si>
  <si>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</si>
  <si>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</si>
  <si>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</si>
  <si>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</si>
  <si>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</si>
  <si>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</si>
  <si>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</si>
  <si>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</si>
  <si>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</si>
  <si>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</si>
  <si>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</si>
  <si>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</si>
  <si>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</si>
  <si>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</si>
  <si>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</si>
  <si>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</si>
  <si>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</si>
  <si>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</si>
  <si>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</si>
  <si>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</si>
  <si>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</si>
  <si>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</si>
  <si>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</si>
  <si>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</si>
  <si>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</si>
  <si>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</si>
  <si>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</si>
  <si>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</si>
  <si>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</si>
  <si>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</si>
  <si>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</si>
  <si>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</si>
  <si>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</si>
  <si>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</si>
  <si>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</si>
  <si>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</si>
  <si>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</si>
  <si>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</si>
  <si>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</si>
  <si>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</si>
  <si>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</si>
  <si>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</si>
  <si>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</si>
  <si>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</si>
  <si>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</si>
  <si>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</si>
  <si>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</si>
  <si>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</si>
  <si>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</si>
  <si>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</si>
  <si>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</si>
  <si>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</si>
  <si>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</si>
  <si>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</si>
  <si>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</si>
  <si>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</si>
  <si>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</si>
  <si>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</si>
  <si>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</si>
  <si>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</si>
  <si>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</si>
  <si>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</si>
  <si>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</si>
  <si>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</si>
  <si>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</si>
  <si>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</si>
  <si>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</si>
  <si>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</si>
  <si>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</si>
  <si>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</si>
  <si>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</si>
  <si>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</si>
  <si>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</si>
  <si>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</si>
  <si>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</si>
  <si>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</si>
  <si>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</si>
  <si>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</si>
  <si>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</si>
  <si>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</si>
  <si>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</si>
  <si>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</si>
  <si>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</si>
  <si>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</si>
  <si>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</si>
  <si>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</si>
  <si>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</si>
  <si>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</si>
  <si>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</si>
  <si>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</si>
  <si>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</si>
  <si>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</si>
  <si>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</si>
  <si>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</si>
  <si>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</si>
  <si>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</si>
  <si>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</si>
  <si>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</si>
  <si>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</si>
  <si>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</si>
  <si>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</si>
  <si>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</si>
  <si>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</si>
  <si>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</si>
  <si>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</si>
  <si>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</si>
  <si>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</si>
  <si>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</si>
  <si>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</si>
  <si>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</si>
  <si>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</si>
  <si>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</si>
  <si>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</si>
  <si>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</si>
  <si>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</si>
  <si>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</si>
  <si>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</si>
  <si>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</si>
  <si>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</si>
  <si>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</si>
  <si>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</si>
  <si>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</si>
  <si>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</si>
  <si>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</si>
  <si>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</si>
  <si>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</si>
  <si>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</si>
  <si>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</si>
  <si>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</si>
  <si>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</si>
  <si>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</si>
  <si>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</si>
  <si>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</si>
  <si>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</si>
  <si>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</si>
  <si>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</si>
  <si>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</si>
  <si>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</si>
  <si>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</si>
  <si>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</si>
  <si>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</si>
  <si>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</si>
  <si>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</si>
  <si>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</si>
  <si>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</si>
  <si>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</si>
  <si>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</si>
  <si>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</si>
  <si>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</si>
  <si>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</si>
  <si>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</si>
  <si>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</si>
  <si>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</si>
  <si>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</si>
  <si>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</si>
  <si>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</si>
  <si>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</si>
  <si>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</si>
  <si>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</si>
  <si>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</si>
  <si>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</si>
  <si>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</si>
  <si>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</si>
  <si>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</si>
  <si>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</si>
  <si>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</si>
  <si>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</si>
  <si>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</si>
  <si>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</si>
  <si>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</si>
  <si>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</si>
  <si>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</si>
  <si>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</si>
  <si>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</si>
  <si>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</si>
  <si>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</si>
  <si>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</si>
  <si>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</si>
  <si>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</si>
  <si>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</si>
  <si>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</si>
  <si>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</si>
  <si>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</si>
  <si>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</si>
  <si>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</si>
  <si>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</si>
  <si>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</si>
  <si>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</si>
  <si>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</si>
  <si>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</si>
  <si>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</si>
  <si>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</si>
  <si>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</si>
  <si>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</si>
  <si>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</si>
  <si>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</si>
  <si>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</si>
  <si>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</si>
  <si>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</si>
  <si>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</si>
  <si>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</si>
  <si>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</si>
  <si>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</si>
  <si>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</si>
  <si>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</si>
  <si>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</si>
  <si>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</si>
  <si>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</si>
  <si>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</si>
  <si>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</si>
  <si>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</si>
  <si>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</si>
  <si>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</si>
  <si>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</si>
  <si>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</si>
  <si>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</si>
  <si>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</si>
  <si>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</si>
  <si>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</si>
  <si>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</si>
  <si>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</si>
  <si>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</si>
  <si>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</si>
  <si>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</si>
  <si>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</si>
  <si>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</si>
  <si>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</si>
  <si>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</si>
  <si>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</si>
  <si>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</si>
  <si>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</si>
  <si>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</si>
  <si>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</si>
  <si>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</si>
  <si>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</si>
  <si>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</si>
  <si>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</si>
  <si>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</si>
  <si>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</si>
  <si>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</si>
  <si>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</si>
  <si>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</si>
  <si>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</si>
  <si>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</si>
  <si>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</si>
  <si>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</si>
  <si>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</si>
  <si>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</si>
  <si>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</si>
  <si>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</si>
  <si>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</si>
  <si>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</si>
  <si>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</si>
  <si>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</si>
  <si>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</si>
  <si>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</si>
  <si>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</si>
  <si>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</si>
  <si>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</si>
  <si>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</si>
  <si>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</si>
  <si>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</si>
  <si>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</si>
  <si>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</si>
  <si>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</si>
  <si>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</si>
  <si>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</si>
  <si>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</si>
  <si>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</si>
  <si>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</si>
  <si>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</si>
  <si>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</si>
  <si>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</si>
  <si>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</si>
  <si>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</si>
  <si>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</si>
  <si>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</si>
  <si>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</si>
  <si>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</si>
  <si>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</si>
  <si>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</si>
  <si>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</si>
  <si>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</si>
  <si>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</si>
  <si>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</si>
  <si>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</si>
  <si>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</si>
  <si>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</si>
  <si>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</si>
  <si>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</si>
  <si>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</si>
  <si>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</si>
  <si>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</si>
  <si>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</si>
  <si>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</si>
  <si>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</si>
  <si>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</si>
  <si>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</si>
  <si>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</si>
  <si>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</si>
  <si>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</si>
  <si>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</si>
  <si>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</si>
  <si>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</si>
  <si>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</si>
  <si>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</si>
  <si>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</si>
  <si>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</si>
  <si>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</si>
  <si>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</si>
  <si>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</si>
  <si>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</si>
  <si>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</si>
  <si>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</si>
  <si>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</si>
  <si>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</si>
  <si>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</si>
  <si>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</si>
  <si>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</si>
  <si>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</si>
  <si>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</si>
  <si>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</si>
  <si>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</si>
  <si>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</si>
  <si>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</si>
  <si>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</si>
  <si>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</si>
  <si>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</si>
  <si>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</si>
  <si>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</si>
  <si>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</si>
  <si>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</si>
  <si>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</si>
  <si>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</si>
  <si>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</si>
  <si>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</si>
  <si>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</si>
  <si>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</si>
  <si>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</si>
  <si>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</si>
  <si>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</si>
  <si>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</si>
  <si>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</si>
  <si>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</si>
  <si>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</si>
  <si>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</si>
  <si>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</si>
  <si>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</si>
  <si>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</si>
  <si>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</si>
  <si>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</si>
  <si>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</si>
  <si>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</si>
  <si>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</si>
  <si>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</si>
  <si>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</si>
  <si>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</si>
  <si>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</si>
  <si>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</si>
  <si>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</si>
  <si>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</si>
  <si>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</si>
  <si>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</si>
  <si>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</si>
  <si>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</si>
  <si>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</si>
  <si>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</si>
  <si>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</si>
  <si>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</si>
  <si>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</si>
  <si>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</si>
  <si>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</si>
  <si>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</si>
  <si>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</si>
  <si>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</si>
  <si>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</si>
  <si>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</si>
  <si>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</si>
  <si>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</si>
  <si>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</si>
  <si>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</si>
  <si>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</si>
  <si>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</si>
  <si>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</si>
  <si>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</si>
  <si>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</si>
  <si>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</si>
  <si>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</si>
  <si>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</si>
  <si>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</si>
  <si>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</si>
  <si>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</si>
  <si>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</si>
  <si>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</si>
  <si>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</si>
  <si>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</si>
  <si>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</si>
  <si>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</si>
  <si>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</si>
  <si>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</si>
  <si>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</si>
  <si>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</si>
  <si>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</si>
  <si>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</si>
  <si>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</si>
  <si>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</si>
  <si>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</si>
  <si>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</si>
  <si>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</si>
  <si>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</si>
  <si>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</si>
  <si>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</si>
  <si>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</si>
  <si>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</si>
  <si>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</si>
  <si>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</si>
  <si>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</si>
  <si>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</si>
  <si>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</si>
  <si>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</si>
  <si>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</si>
  <si>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</si>
  <si>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</si>
  <si>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</si>
  <si>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</si>
  <si>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</si>
  <si>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</si>
  <si>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</si>
  <si>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</si>
  <si>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</si>
  <si>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</si>
  <si>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</si>
  <si>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</si>
  <si>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</si>
  <si>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</si>
  <si>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</si>
  <si>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</si>
  <si>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</si>
  <si>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</si>
  <si>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</si>
  <si>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</si>
  <si>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</si>
  <si>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</si>
  <si>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</si>
  <si>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</si>
  <si>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</si>
  <si>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</si>
  <si>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</si>
  <si>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</si>
  <si>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</si>
  <si>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</si>
  <si>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</si>
  <si>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</si>
  <si>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</si>
  <si>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</si>
  <si>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</si>
  <si>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</si>
  <si>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</si>
  <si>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</si>
  <si>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</si>
  <si>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</si>
  <si>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</si>
  <si>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</si>
  <si>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</si>
  <si>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</si>
  <si>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</si>
  <si>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</si>
  <si>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</si>
  <si>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</si>
  <si>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</si>
  <si>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</si>
  <si>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</si>
  <si>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</si>
  <si>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</si>
  <si>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</si>
  <si>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</si>
  <si>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</si>
  <si>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</si>
  <si>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</si>
  <si>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</si>
  <si>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</si>
  <si>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</si>
  <si>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</si>
  <si>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</si>
  <si>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</si>
  <si>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</si>
  <si>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</si>
  <si>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</si>
  <si>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</si>
  <si>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</si>
  <si>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</si>
  <si>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</si>
  <si>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</si>
  <si>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</si>
  <si>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</si>
  <si>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</si>
  <si>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</si>
  <si>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</si>
  <si>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</si>
  <si>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</si>
  <si>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</si>
  <si>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</si>
  <si>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</si>
  <si>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</si>
  <si>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</si>
  <si>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</si>
  <si>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</si>
  <si>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</si>
  <si>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</si>
  <si>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</si>
  <si>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</si>
  <si>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</si>
  <si>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</si>
  <si>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</si>
  <si>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</si>
  <si>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</si>
  <si>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</si>
  <si>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</si>
  <si>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</si>
  <si>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</si>
  <si>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</si>
  <si>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</si>
  <si>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</si>
  <si>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</si>
  <si>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</si>
  <si>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</si>
  <si>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</si>
  <si>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</si>
  <si>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</si>
  <si>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</si>
  <si>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</si>
  <si>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</si>
  <si>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</si>
  <si>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</si>
  <si>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</si>
  <si>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</si>
  <si>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</si>
  <si>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</si>
  <si>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</si>
  <si>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</si>
  <si>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</si>
  <si>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</si>
  <si>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</si>
  <si>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</si>
  <si>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</si>
  <si>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</si>
  <si>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</si>
  <si>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</si>
  <si>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</si>
  <si>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</si>
  <si>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</si>
  <si>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</si>
  <si>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</si>
  <si>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</si>
  <si>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</si>
  <si>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</si>
  <si>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</si>
  <si>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</si>
  <si>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</si>
  <si>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</si>
  <si>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</si>
  <si>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</si>
  <si>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</si>
  <si>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</si>
  <si>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</si>
  <si>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</si>
  <si>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</si>
  <si>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</si>
  <si>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</si>
  <si>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</si>
  <si>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</si>
  <si>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</si>
  <si>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</si>
  <si>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</si>
  <si>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</si>
  <si>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</si>
  <si>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</si>
  <si>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</si>
  <si>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</si>
  <si>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</si>
  <si>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</si>
  <si>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</si>
  <si>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</si>
  <si>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</si>
  <si>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</si>
  <si>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</si>
  <si>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</si>
  <si>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</si>
  <si>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</si>
  <si>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</si>
  <si>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</si>
  <si>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</si>
  <si>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</si>
  <si>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</si>
  <si>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</si>
  <si>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</si>
  <si>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</si>
  <si>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</si>
  <si>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</si>
  <si>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</si>
  <si>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</si>
  <si>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</si>
  <si>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</si>
  <si>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</si>
  <si>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</si>
  <si>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</si>
  <si>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</si>
  <si>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</si>
  <si>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</si>
  <si>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</si>
  <si>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</si>
  <si>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</si>
  <si>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</si>
  <si>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</si>
  <si>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</si>
  <si>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</si>
  <si>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</si>
  <si>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</si>
  <si>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</si>
  <si>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</si>
  <si>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</si>
  <si>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</si>
  <si>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</si>
  <si>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</si>
  <si>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</si>
  <si>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</si>
  <si>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</si>
  <si>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</si>
  <si>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</si>
  <si>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</si>
  <si>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</si>
  <si>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</si>
  <si>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</si>
  <si>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</si>
  <si>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</si>
  <si>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</si>
  <si>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</si>
  <si>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</si>
  <si>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</si>
  <si>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</si>
  <si>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</si>
  <si>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</si>
  <si>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</si>
  <si>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</si>
  <si>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</si>
  <si>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</si>
  <si>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</si>
  <si>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</si>
  <si>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</si>
  <si>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</si>
  <si>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</si>
  <si>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</si>
  <si>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</si>
  <si>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</si>
  <si>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</si>
  <si>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</si>
  <si>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</si>
  <si>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</si>
  <si>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</si>
  <si>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</si>
  <si>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</si>
  <si>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</si>
  <si>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</si>
  <si>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</si>
  <si>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</si>
  <si>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</si>
  <si>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</si>
  <si>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</si>
  <si>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</si>
  <si>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</si>
  <si>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</si>
  <si>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</si>
  <si>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</si>
  <si>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</si>
  <si>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</si>
  <si>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</si>
  <si>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</si>
  <si>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</si>
  <si>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</si>
  <si>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</si>
  <si>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</si>
  <si>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</si>
  <si>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</si>
  <si>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</si>
  <si>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</si>
  <si>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</si>
  <si>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</si>
  <si>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</si>
  <si>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</si>
  <si>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</si>
  <si>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</si>
  <si>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</si>
  <si>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</si>
  <si>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</si>
  <si>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</si>
  <si>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</si>
  <si>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</si>
  <si>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</si>
  <si>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</si>
  <si>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</si>
  <si>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</si>
  <si>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</si>
  <si>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</si>
  <si>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</si>
  <si>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</si>
  <si>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</si>
  <si>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</si>
  <si>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</si>
  <si>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</si>
  <si>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</si>
  <si>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</si>
  <si>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</si>
  <si>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</si>
  <si>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</si>
  <si>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</si>
  <si>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</si>
  <si>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</si>
  <si>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</si>
  <si>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</si>
  <si>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</si>
  <si>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</si>
  <si>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</si>
  <si>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</si>
  <si>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</si>
  <si>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</si>
  <si>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</si>
  <si>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</si>
  <si>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</si>
  <si>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</si>
  <si>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</si>
  <si>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</si>
  <si>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</si>
  <si>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</si>
  <si>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</si>
  <si>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</si>
  <si>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</si>
  <si>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</si>
  <si>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</si>
  <si>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</si>
  <si>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</si>
  <si>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</si>
  <si>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</si>
  <si>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</si>
  <si>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</si>
  <si>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</si>
  <si>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</si>
  <si>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</si>
  <si>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</si>
  <si>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</si>
  <si>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</si>
  <si>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</si>
  <si>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</si>
  <si>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</si>
  <si>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</si>
  <si>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</si>
  <si>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</si>
  <si>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</si>
  <si>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</si>
  <si>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</si>
  <si>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</si>
  <si>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</si>
  <si>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</si>
  <si>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</si>
  <si>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</si>
  <si>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</si>
  <si>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</si>
  <si>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</si>
  <si>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</si>
  <si>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</si>
  <si>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</si>
  <si>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</si>
  <si>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</si>
  <si>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</si>
  <si>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</si>
  <si>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</si>
  <si>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</si>
  <si>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</si>
  <si>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</si>
  <si>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</si>
  <si>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</si>
  <si>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</si>
  <si>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</si>
  <si>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</si>
  <si>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</si>
  <si>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</si>
  <si>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</si>
  <si>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</si>
  <si>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</si>
  <si>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</si>
  <si>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</si>
  <si>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</si>
  <si>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</si>
  <si>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</si>
  <si>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</si>
  <si>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</si>
  <si>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</si>
  <si>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</si>
  <si>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</si>
  <si>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</si>
  <si>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</si>
  <si>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</si>
  <si>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</si>
  <si>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</si>
  <si>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</si>
  <si>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</si>
  <si>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</si>
  <si>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</si>
  <si>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</si>
  <si>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</si>
  <si>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</si>
  <si>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</si>
  <si>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</si>
  <si>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</si>
  <si>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</si>
  <si>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</si>
  <si>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</si>
  <si>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</si>
  <si>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</si>
  <si>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</si>
  <si>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</si>
  <si>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</si>
  <si>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</si>
  <si>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</si>
  <si>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</si>
  <si>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</si>
  <si>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</si>
  <si>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</si>
  <si>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</si>
  <si>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</si>
  <si>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</si>
  <si>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</si>
  <si>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</si>
  <si>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</si>
  <si>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</si>
  <si>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</si>
  <si>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</si>
  <si>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</si>
  <si>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</si>
  <si>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</si>
  <si>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</si>
  <si>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</si>
  <si>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</si>
  <si>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</si>
  <si>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</si>
  <si>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</si>
  <si>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</si>
  <si>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</si>
  <si>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</si>
  <si>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</si>
  <si>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</si>
  <si>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</si>
  <si>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</si>
  <si>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</si>
  <si>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</si>
  <si>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</si>
  <si>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</si>
  <si>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</si>
  <si>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</si>
  <si>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</si>
  <si>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</si>
  <si>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</si>
  <si>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</si>
  <si>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</si>
  <si>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</si>
  <si>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</si>
  <si>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</si>
  <si>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</si>
  <si>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</si>
  <si>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</si>
  <si>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</si>
  <si>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</si>
  <si>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</si>
  <si>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</si>
  <si>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</si>
  <si>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</si>
  <si>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</si>
  <si>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</si>
  <si>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</si>
  <si>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</si>
  <si>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</si>
  <si>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</si>
  <si>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</si>
  <si>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</si>
  <si>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</si>
  <si>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</si>
  <si>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</si>
  <si>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</si>
  <si>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</si>
  <si>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</si>
  <si>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</si>
  <si>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</si>
  <si>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</si>
  <si>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</si>
  <si>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</si>
  <si>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</si>
  <si>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</si>
  <si>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</si>
  <si>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</si>
  <si>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</si>
  <si>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</si>
  <si>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</si>
  <si>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</si>
  <si>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</si>
  <si>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</si>
  <si>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</si>
  <si>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</si>
  <si>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</si>
  <si>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</si>
  <si>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</si>
  <si>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</si>
  <si>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</si>
  <si>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</si>
  <si>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</si>
  <si>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</si>
  <si>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</si>
  <si>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</si>
  <si>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</si>
  <si>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</si>
  <si>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</si>
  <si>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</si>
  <si>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</si>
  <si>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</si>
  <si>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</si>
  <si>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</si>
  <si>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</si>
  <si>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</si>
  <si>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</si>
  <si>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</si>
  <si>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</si>
  <si>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</si>
  <si>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</si>
  <si>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</si>
  <si>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</si>
  <si>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</si>
  <si>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</si>
  <si>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</si>
  <si>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</si>
  <si>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</si>
  <si>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</si>
  <si>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</si>
  <si>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</si>
  <si>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</si>
  <si>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</si>
  <si>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</si>
  <si>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</si>
  <si>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</si>
  <si>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</si>
  <si>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</si>
  <si>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</si>
  <si>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</si>
  <si>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</si>
  <si>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</si>
  <si>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</si>
  <si>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</si>
  <si>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</si>
  <si>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</si>
  <si>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</si>
  <si>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</si>
  <si>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</si>
  <si>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</si>
  <si>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</si>
  <si>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</si>
  <si>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</si>
  <si>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</si>
  <si>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</si>
  <si>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</si>
  <si>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</si>
  <si>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</si>
  <si>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</si>
  <si>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</si>
  <si>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</si>
  <si>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</si>
  <si>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</si>
  <si>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</si>
  <si>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</si>
  <si>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</si>
  <si>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</si>
  <si>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</si>
  <si>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</si>
  <si>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</si>
  <si>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</si>
  <si>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</si>
  <si>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</si>
  <si>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</si>
  <si>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</si>
  <si>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</si>
  <si>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</si>
  <si>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</si>
  <si>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</si>
  <si>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</si>
  <si>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</si>
  <si>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</si>
  <si>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</si>
  <si>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</si>
  <si>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</si>
  <si>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</si>
  <si>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</si>
  <si>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</si>
  <si>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</si>
  <si>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</si>
  <si>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</si>
  <si>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</si>
  <si>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</si>
  <si>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</si>
  <si>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</si>
  <si>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</si>
  <si>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</si>
  <si>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</si>
  <si>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</si>
  <si>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</si>
  <si>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</si>
  <si>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</si>
  <si>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</si>
  <si>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</si>
  <si>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</si>
  <si>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</si>
  <si>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</si>
  <si>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</si>
  <si>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</si>
  <si>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</si>
  <si>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</si>
  <si>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</si>
  <si>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</si>
  <si>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</si>
  <si>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</si>
  <si>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</si>
  <si>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</si>
  <si>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</si>
  <si>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</si>
  <si>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</si>
  <si>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</si>
  <si>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</si>
  <si>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</si>
  <si>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</si>
  <si>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</si>
  <si>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</si>
  <si>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</si>
  <si>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</si>
  <si>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</si>
  <si>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</si>
  <si>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</si>
  <si>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</si>
  <si>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</si>
  <si>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</si>
  <si>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</si>
  <si>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</si>
  <si>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</si>
  <si>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</si>
  <si>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</si>
  <si>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</si>
  <si>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</si>
  <si>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</si>
  <si>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</si>
  <si>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</si>
  <si>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</si>
  <si>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</si>
  <si>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</si>
  <si>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</si>
  <si>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</si>
  <si>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</si>
  <si>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</si>
  <si>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</si>
  <si>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</si>
  <si>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</si>
  <si>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</si>
  <si>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</si>
  <si>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</si>
  <si>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</si>
  <si>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</si>
  <si>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</si>
  <si>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</si>
  <si>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</si>
  <si>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</si>
  <si>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</si>
  <si>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</si>
  <si>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</si>
  <si>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</si>
  <si>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</si>
  <si>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</si>
  <si>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</si>
  <si>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</si>
  <si>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</si>
  <si>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</si>
  <si>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</si>
  <si>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</si>
  <si>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</si>
  <si>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</si>
  <si>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</si>
  <si>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</si>
  <si>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</si>
  <si>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</si>
  <si>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</si>
  <si>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</si>
  <si>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</si>
  <si>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</si>
  <si>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</si>
  <si>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</si>
  <si>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</si>
  <si>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</si>
  <si>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</si>
  <si>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</si>
  <si>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</si>
  <si>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</si>
  <si>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</si>
  <si>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</si>
  <si>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</si>
  <si>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</si>
  <si>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</si>
  <si>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</si>
  <si>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</si>
  <si>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</si>
  <si>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</si>
  <si>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</si>
  <si>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</si>
  <si>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</si>
  <si>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</si>
  <si>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</si>
  <si>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</si>
  <si>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</si>
  <si>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</si>
  <si>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</si>
  <si>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</si>
  <si>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</si>
  <si>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</si>
  <si>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</si>
  <si>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</si>
  <si>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</si>
  <si>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</si>
  <si>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</si>
  <si>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</si>
  <si>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</si>
  <si>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</si>
  <si>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</si>
  <si>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</si>
  <si>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</si>
  <si>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</si>
  <si>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</si>
  <si>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</si>
  <si>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</si>
  <si>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</si>
  <si>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</si>
  <si>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</si>
  <si>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</si>
  <si>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</si>
  <si>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</si>
  <si>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</si>
  <si>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</si>
  <si>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</si>
  <si>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</si>
  <si>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</si>
  <si>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</si>
  <si>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</si>
  <si>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</si>
  <si>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</si>
  <si>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</si>
  <si>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</si>
  <si>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</si>
  <si>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</si>
  <si>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</si>
  <si>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</si>
  <si>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</si>
  <si>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</si>
  <si>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</si>
  <si>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</si>
  <si>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</si>
  <si>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</si>
  <si>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</si>
  <si>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</si>
  <si>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</si>
  <si>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</si>
  <si>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</si>
  <si>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</si>
  <si>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</si>
  <si>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</si>
  <si>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</si>
  <si>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</si>
  <si>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</si>
  <si>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</si>
  <si>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</si>
  <si>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</si>
  <si>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</si>
  <si>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</si>
  <si>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</si>
  <si>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</si>
  <si>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</si>
  <si>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</si>
  <si>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</si>
  <si>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</si>
  <si>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</si>
  <si>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</si>
  <si>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</si>
  <si>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</si>
  <si>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</si>
  <si>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</si>
  <si>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</si>
  <si>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</si>
  <si>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</si>
  <si>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</si>
  <si>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</si>
  <si>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</si>
  <si>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</si>
  <si>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</si>
  <si>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</si>
  <si>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</si>
  <si>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</si>
  <si>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</si>
  <si>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</si>
  <si>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</si>
  <si>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</si>
  <si>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</si>
  <si>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</si>
  <si>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</si>
  <si>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</si>
  <si>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</si>
  <si>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</si>
  <si>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</si>
  <si>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</si>
  <si>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</si>
  <si>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</si>
  <si>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</si>
  <si>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</si>
  <si>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</si>
  <si>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</si>
  <si>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</si>
  <si>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</si>
  <si>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</si>
  <si>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</si>
  <si>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</si>
  <si>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</si>
  <si>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</si>
  <si>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</si>
  <si>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</si>
  <si>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</si>
  <si>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</si>
  <si>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</si>
  <si>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</si>
  <si>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</si>
  <si>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</si>
  <si>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</si>
  <si>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</si>
  <si>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</si>
  <si>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</si>
  <si>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</si>
  <si>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</si>
  <si>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</si>
  <si>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</si>
  <si>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</si>
  <si>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</si>
  <si>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</si>
  <si>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</si>
  <si>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</si>
  <si>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</si>
  <si>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</si>
  <si>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</si>
  <si>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</si>
  <si>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</si>
  <si>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</si>
  <si>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</si>
  <si>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</si>
  <si>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</si>
  <si>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</si>
  <si>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</si>
  <si>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</si>
  <si>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</si>
  <si>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</si>
  <si>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</si>
  <si>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</si>
  <si>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</si>
  <si>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</si>
  <si>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</si>
  <si>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</si>
  <si>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</si>
  <si>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</si>
  <si>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</si>
  <si>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</si>
  <si>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</si>
  <si>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</si>
  <si>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</si>
  <si>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</si>
  <si>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</si>
  <si>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</si>
  <si>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</si>
  <si>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</si>
  <si>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</si>
  <si>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</si>
  <si>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</si>
  <si>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</si>
  <si>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</si>
  <si>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</si>
  <si>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</si>
  <si>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</si>
  <si>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</si>
  <si>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</si>
  <si>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</si>
  <si>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</si>
  <si>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</si>
  <si>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</si>
  <si>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</si>
  <si>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</si>
  <si>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</si>
  <si>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</si>
  <si>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</si>
  <si>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</si>
  <si>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</si>
  <si>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</si>
  <si>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</si>
  <si>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</si>
  <si>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</si>
  <si>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</si>
  <si>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</si>
  <si>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</si>
  <si>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</si>
  <si>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</si>
  <si>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</si>
  <si>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</si>
  <si>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</si>
  <si>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</si>
  <si>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</si>
  <si>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</si>
  <si>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</si>
  <si>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</si>
  <si>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</si>
  <si>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</si>
  <si>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</si>
  <si>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</si>
  <si>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</si>
  <si>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</si>
  <si>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</si>
  <si>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</si>
  <si>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</si>
  <si>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</si>
  <si>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</si>
  <si>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</si>
  <si>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</si>
  <si>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</si>
  <si>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</si>
  <si>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</si>
  <si>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</si>
  <si>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</si>
  <si>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</si>
  <si>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</si>
  <si>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</si>
  <si>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</si>
  <si>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</si>
  <si>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</si>
  <si>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</si>
  <si>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</si>
  <si>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</si>
  <si>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</si>
  <si>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</si>
  <si>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</si>
  <si>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</si>
  <si>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</si>
  <si>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</si>
  <si>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</si>
  <si>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</si>
  <si>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</si>
  <si>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</si>
  <si>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</si>
  <si>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</si>
  <si>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</si>
  <si>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</si>
  <si>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</si>
  <si>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</si>
  <si>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</si>
  <si>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</si>
  <si>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</si>
  <si>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</si>
  <si>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</si>
  <si>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</si>
  <si>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</si>
  <si>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</si>
  <si>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</si>
  <si>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</si>
  <si>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</si>
  <si>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</si>
  <si>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</si>
  <si>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</si>
  <si>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</si>
  <si>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</si>
  <si>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</si>
  <si>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</si>
  <si>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</si>
  <si>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</si>
  <si>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</si>
  <si>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</si>
  <si>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</si>
  <si>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</si>
  <si>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</si>
  <si>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</si>
  <si>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</si>
  <si>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</si>
  <si>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</si>
  <si>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</si>
  <si>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</si>
  <si>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</si>
  <si>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</si>
  <si>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</si>
  <si>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</si>
  <si>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</si>
  <si>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</si>
  <si>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</si>
  <si>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</si>
  <si>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</si>
  <si>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</si>
  <si>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</si>
  <si>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</si>
  <si>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</si>
  <si>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</si>
  <si>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</si>
  <si>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</si>
  <si>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</si>
  <si>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</si>
  <si>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</si>
  <si>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</si>
  <si>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</si>
  <si>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</si>
  <si>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</si>
  <si>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</si>
  <si>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</si>
  <si>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</si>
  <si>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</si>
  <si>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</si>
  <si>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</si>
  <si>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</si>
  <si>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</si>
  <si>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</si>
  <si>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</si>
  <si>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</si>
  <si>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</si>
  <si>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</si>
  <si>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</si>
  <si>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</si>
  <si>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</si>
  <si>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</si>
  <si>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</si>
  <si>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</si>
  <si>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</si>
  <si>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</si>
  <si>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</si>
  <si>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</si>
  <si>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</si>
  <si>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</si>
  <si>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</si>
  <si>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</si>
  <si>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</si>
  <si>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</si>
  <si>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</si>
  <si>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</si>
  <si>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</si>
  <si>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</si>
  <si>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</si>
  <si>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</si>
  <si>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</si>
  <si>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</si>
  <si>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</si>
  <si>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</si>
  <si>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</si>
  <si>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</si>
  <si>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</si>
  <si>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</si>
  <si>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</si>
  <si>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</si>
  <si>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</si>
  <si>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</si>
  <si>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</si>
  <si>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</si>
  <si>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</si>
  <si>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</si>
  <si>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</si>
  <si>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</si>
  <si>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</si>
  <si>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</si>
  <si>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</si>
  <si>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</si>
  <si>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</si>
  <si>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</si>
  <si>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</si>
  <si>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</si>
  <si>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</si>
  <si>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</si>
  <si>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</si>
  <si>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</si>
  <si>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</si>
  <si>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</si>
  <si>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</si>
  <si>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</si>
  <si>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</si>
  <si>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</si>
  <si>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</si>
  <si>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</si>
  <si>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</si>
  <si>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</si>
  <si>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</si>
  <si>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</si>
  <si>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</si>
  <si>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</si>
  <si>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</si>
  <si>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</si>
  <si>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</si>
  <si>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</si>
  <si>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</si>
  <si>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</si>
  <si>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</si>
  <si>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</si>
  <si>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</si>
  <si>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</si>
  <si>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</si>
  <si>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</si>
  <si>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</si>
  <si>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</si>
  <si>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</si>
  <si>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</si>
  <si>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</si>
  <si>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</si>
  <si>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</si>
  <si>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</si>
  <si>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</si>
  <si>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</si>
  <si>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</si>
  <si>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</si>
  <si>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</si>
  <si>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</si>
  <si>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</si>
  <si>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</si>
  <si>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</si>
  <si>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</si>
  <si>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</si>
  <si>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</si>
  <si>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</si>
  <si>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</si>
  <si>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</si>
  <si>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</si>
  <si>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</si>
  <si>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</si>
  <si>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</si>
  <si>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</si>
  <si>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</si>
  <si>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</si>
  <si>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</si>
  <si>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</si>
  <si>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</si>
  <si>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</si>
  <si>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</si>
  <si>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</si>
  <si>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</si>
  <si>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</si>
  <si>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</si>
  <si>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</si>
  <si>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</si>
  <si>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</si>
  <si>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</si>
  <si>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</si>
  <si>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</si>
  <si>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</si>
  <si>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</si>
  <si>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</si>
  <si>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</si>
  <si>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</si>
  <si>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</si>
  <si>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</si>
  <si>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</si>
  <si>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</si>
  <si>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</si>
  <si>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</si>
  <si>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</si>
  <si>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</si>
  <si>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</si>
  <si>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</si>
  <si>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</si>
  <si>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</si>
  <si>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</si>
  <si>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</si>
  <si>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</si>
  <si>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</si>
  <si>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</si>
  <si>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</si>
  <si>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</si>
  <si>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</si>
  <si>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</si>
  <si>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</si>
  <si>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</si>
  <si>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</si>
  <si>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</si>
  <si>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</si>
  <si>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</si>
  <si>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</si>
  <si>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</si>
  <si>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</si>
  <si>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</si>
  <si>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</si>
  <si>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</si>
  <si>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</si>
  <si>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</si>
  <si>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</si>
  <si>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</si>
  <si>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</si>
  <si>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</si>
  <si>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</si>
  <si>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</si>
  <si>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</si>
  <si>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</si>
  <si>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</si>
  <si>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</si>
  <si>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</si>
  <si>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</si>
  <si>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</si>
  <si>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</si>
  <si>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</si>
  <si>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</si>
  <si>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</si>
  <si>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</si>
  <si>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</si>
  <si>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</si>
  <si>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</si>
  <si>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</si>
  <si>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</si>
  <si>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</si>
  <si>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</si>
  <si>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</si>
  <si>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</si>
  <si>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</si>
  <si>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</si>
  <si>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</si>
  <si>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</si>
  <si>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</si>
  <si>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</si>
  <si>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</si>
  <si>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</si>
  <si>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</si>
  <si>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</si>
  <si>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</si>
  <si>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</si>
  <si>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</si>
  <si>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</si>
  <si>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</si>
  <si>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</si>
  <si>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</si>
  <si>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</si>
  <si>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</si>
  <si>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</si>
  <si>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</si>
  <si>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</si>
  <si>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</si>
  <si>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</si>
  <si>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</si>
  <si>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</si>
  <si>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</si>
  <si>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</si>
  <si>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</si>
  <si>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</si>
  <si>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</si>
  <si>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</si>
  <si>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</si>
  <si>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</si>
  <si>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</si>
  <si>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</si>
  <si>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</si>
  <si>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</si>
  <si>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</si>
  <si>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</si>
  <si>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</si>
  <si>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</si>
  <si>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</si>
  <si>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</si>
  <si>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</si>
  <si>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</si>
  <si>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</si>
  <si>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</si>
  <si>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</si>
  <si>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</si>
  <si>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</si>
  <si>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</si>
  <si>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</si>
  <si>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</si>
  <si>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</si>
  <si>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</si>
  <si>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</si>
  <si>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</si>
  <si>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</si>
  <si>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</si>
  <si>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</si>
  <si>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</si>
  <si>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</si>
  <si>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</si>
  <si>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</si>
  <si>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</si>
  <si>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</si>
  <si>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</si>
  <si>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</si>
  <si>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</si>
  <si>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</si>
  <si>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</si>
  <si>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</si>
  <si>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</si>
  <si>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</si>
  <si>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</si>
  <si>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</si>
  <si>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</si>
  <si>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</si>
  <si>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</si>
  <si>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</si>
  <si>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</si>
  <si>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</si>
  <si>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</si>
  <si>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</si>
  <si>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</si>
  <si>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</si>
  <si>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</si>
  <si>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</si>
  <si>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</si>
  <si>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</si>
  <si>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</si>
  <si>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</si>
  <si>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</si>
  <si>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</si>
  <si>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</si>
  <si>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</si>
  <si>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</si>
  <si>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</si>
  <si>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</si>
  <si>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</si>
  <si>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</si>
  <si>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</si>
  <si>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</si>
  <si>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</si>
  <si>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</si>
  <si>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</si>
  <si>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</si>
  <si>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</si>
  <si>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</si>
  <si>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</si>
  <si>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</si>
  <si>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</si>
  <si>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</si>
  <si>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</si>
  <si>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</si>
  <si>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</si>
  <si>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</si>
  <si>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</si>
  <si>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</si>
  <si>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</si>
  <si>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</si>
  <si>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</si>
  <si>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</si>
  <si>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</si>
  <si>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</si>
  <si>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</si>
  <si>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</si>
  <si>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</si>
  <si>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</si>
  <si>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</si>
  <si>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</si>
  <si>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</si>
  <si>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</si>
  <si>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</si>
  <si>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</si>
  <si>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</si>
  <si>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</si>
  <si>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</si>
  <si>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</si>
  <si>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</si>
  <si>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</si>
  <si>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</si>
  <si>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</si>
  <si>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</si>
  <si>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</si>
  <si>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</si>
  <si>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</si>
  <si>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</si>
  <si>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</si>
  <si>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</si>
  <si>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</si>
  <si>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</si>
  <si>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</si>
  <si>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</si>
  <si>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</si>
  <si>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</si>
  <si>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</si>
  <si>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</si>
  <si>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</si>
  <si>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</si>
  <si>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</si>
  <si>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</si>
  <si>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</si>
  <si>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</si>
  <si>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</si>
  <si>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</si>
  <si>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</si>
  <si>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</si>
  <si>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</si>
  <si>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</si>
  <si>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</si>
  <si>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</si>
  <si>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</si>
  <si>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</si>
  <si>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</si>
  <si>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</si>
  <si>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</si>
  <si>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</si>
  <si>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</si>
  <si>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</si>
  <si>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</si>
  <si>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</si>
  <si>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</si>
  <si>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</si>
  <si>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</si>
  <si>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</si>
  <si>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</si>
  <si>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</si>
  <si>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</si>
  <si>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</si>
  <si>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</si>
  <si>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</si>
  <si>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</si>
  <si>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</si>
  <si>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</si>
  <si>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</si>
  <si>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</si>
  <si>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</si>
  <si>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</si>
  <si>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</si>
  <si>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</si>
  <si>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</si>
  <si>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</si>
  <si>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</si>
  <si>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</si>
  <si>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</si>
  <si>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</si>
  <si>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</si>
  <si>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</si>
  <si>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</si>
  <si>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</si>
  <si>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</si>
  <si>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</si>
  <si>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</si>
  <si>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</si>
  <si>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</si>
  <si>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</si>
  <si>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</si>
  <si>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</si>
  <si>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</si>
  <si>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</si>
  <si>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</si>
  <si>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</si>
  <si>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</si>
  <si>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</si>
  <si>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</si>
  <si>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</si>
  <si>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</si>
  <si>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</si>
  <si>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</si>
  <si>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</si>
  <si>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</si>
  <si>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</si>
  <si>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</si>
  <si>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</si>
  <si>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</si>
  <si>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</si>
  <si>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</si>
  <si>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</si>
  <si>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</si>
  <si>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</si>
  <si>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</si>
  <si>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</si>
  <si>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</si>
  <si>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</si>
  <si>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</si>
  <si>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</si>
  <si>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</si>
  <si>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</si>
  <si>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</si>
  <si>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</si>
  <si>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</si>
  <si>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</si>
  <si>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</si>
  <si>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</si>
  <si>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</si>
  <si>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</si>
  <si>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</si>
  <si>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</si>
  <si>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</si>
  <si>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</si>
  <si>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</si>
  <si>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</si>
  <si>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</si>
  <si>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</si>
  <si>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</si>
  <si>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</si>
  <si>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</si>
  <si>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</si>
  <si>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</si>
  <si>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</si>
  <si>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</si>
  <si>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</si>
  <si>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</si>
  <si>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</si>
  <si>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</si>
  <si>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</si>
  <si>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</si>
  <si>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</si>
  <si>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</si>
  <si>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</si>
  <si>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</si>
  <si>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</si>
  <si>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</si>
  <si>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</si>
  <si>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</si>
  <si>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</si>
  <si>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</si>
  <si>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</si>
  <si>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</si>
  <si>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</si>
  <si>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</si>
  <si>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</si>
  <si>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</si>
  <si>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</si>
  <si>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</si>
  <si>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</si>
  <si>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</si>
  <si>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</si>
  <si>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</si>
  <si>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</si>
  <si>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</si>
  <si>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</si>
  <si>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</si>
  <si>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</si>
  <si>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</si>
  <si>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</si>
  <si>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</si>
  <si>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</si>
  <si>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</si>
  <si>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</si>
  <si>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</si>
  <si>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</si>
  <si>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</si>
  <si>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</si>
  <si>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</si>
  <si>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</si>
  <si>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</si>
  <si>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</si>
  <si>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</si>
  <si>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</si>
  <si>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</si>
  <si>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</si>
  <si>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</si>
  <si>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</si>
  <si>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</si>
  <si>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</si>
  <si>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</si>
  <si>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</si>
  <si>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</si>
  <si>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</si>
  <si>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</si>
  <si>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</si>
  <si>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</si>
  <si>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</si>
  <si>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</si>
  <si>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</si>
  <si>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</si>
  <si>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</si>
  <si>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</si>
  <si>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</si>
  <si>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</si>
  <si>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</si>
  <si>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</si>
  <si>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</si>
  <si>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</si>
  <si>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</si>
  <si>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</si>
  <si>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</si>
  <si>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</si>
  <si>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</si>
  <si>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</si>
  <si>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</si>
  <si>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</si>
  <si>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</si>
  <si>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</si>
  <si>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</si>
  <si>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</si>
  <si>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</si>
  <si>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</si>
  <si>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</si>
  <si>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</si>
  <si>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</si>
  <si>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</si>
  <si>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</si>
  <si>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</si>
  <si>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</si>
  <si>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</si>
  <si>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</si>
  <si>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</si>
  <si>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</si>
  <si>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</si>
  <si>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</si>
  <si>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</si>
  <si>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</si>
  <si>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</si>
  <si>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</si>
  <si>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</si>
  <si>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</si>
  <si>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</si>
  <si>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</si>
  <si>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</si>
  <si>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</si>
  <si>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</si>
  <si>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</si>
  <si>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</si>
  <si>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</si>
  <si>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</si>
  <si>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</si>
  <si>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</si>
  <si>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</si>
  <si>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</si>
  <si>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</si>
  <si>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</si>
  <si>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</si>
  <si>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</si>
  <si>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</si>
  <si>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</si>
  <si>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</si>
  <si>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</si>
  <si>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</si>
  <si>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</si>
  <si>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</si>
  <si>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</si>
  <si>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</si>
  <si>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</si>
  <si>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</si>
  <si>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</si>
  <si>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</si>
  <si>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</si>
  <si>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</si>
  <si>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</si>
  <si>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</si>
  <si>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</si>
  <si>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</si>
  <si>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</si>
  <si>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</si>
  <si>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</si>
  <si>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</si>
  <si>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</si>
  <si>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</si>
  <si>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</si>
  <si>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</si>
  <si>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</si>
  <si>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</si>
  <si>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</si>
  <si>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</si>
  <si>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</si>
  <si>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</si>
  <si>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</si>
  <si>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</si>
  <si>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</si>
  <si>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</si>
  <si>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</si>
  <si>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</si>
  <si>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</si>
  <si>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</si>
  <si>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</si>
  <si>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</si>
  <si>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</si>
  <si>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</si>
  <si>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</si>
  <si>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</si>
  <si>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</si>
  <si>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</si>
  <si>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</si>
  <si>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</si>
  <si>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</si>
  <si>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</si>
  <si>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</si>
  <si>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</si>
  <si>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</si>
  <si>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</si>
  <si>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</si>
  <si>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</si>
  <si>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</si>
  <si>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</si>
  <si>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</si>
  <si>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</si>
  <si>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</si>
  <si>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</si>
  <si>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</si>
  <si>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</si>
  <si>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</si>
  <si>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</si>
  <si>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</si>
  <si>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</si>
  <si>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</si>
  <si>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</si>
  <si>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</si>
  <si>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</si>
  <si>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</si>
  <si>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</si>
  <si>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</si>
  <si>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</si>
  <si>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</si>
  <si>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</si>
  <si>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</si>
  <si>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</si>
  <si>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</si>
  <si>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</si>
  <si>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</si>
  <si>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</si>
  <si>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</si>
  <si>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</si>
  <si>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</si>
  <si>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</si>
  <si>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</si>
  <si>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</si>
  <si>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</si>
  <si>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</si>
  <si>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</si>
  <si>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</si>
  <si>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</si>
  <si>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</si>
  <si>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</si>
  <si>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</si>
  <si>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</si>
  <si>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</si>
  <si>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</si>
  <si>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</si>
  <si>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</si>
  <si>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</si>
  <si>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</si>
  <si>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</si>
  <si>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</si>
  <si>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</si>
  <si>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</si>
  <si>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</si>
  <si>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</si>
  <si>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</si>
  <si>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</si>
  <si>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</si>
  <si>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</si>
  <si>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</si>
  <si>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</si>
  <si>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</si>
  <si>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</si>
  <si>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</si>
  <si>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</si>
  <si>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</si>
  <si>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</si>
  <si>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</si>
  <si>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</si>
  <si>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</si>
  <si>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</si>
  <si>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</si>
  <si>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</si>
  <si>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</si>
  <si>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</si>
  <si>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</si>
  <si>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</si>
  <si>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</si>
  <si>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</si>
  <si>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</si>
  <si>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</si>
  <si>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</si>
  <si>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</si>
  <si>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</si>
  <si>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</si>
  <si>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</si>
  <si>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</si>
  <si>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</si>
  <si>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</si>
  <si>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</si>
  <si>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</si>
  <si>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</si>
  <si>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</si>
  <si>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</si>
  <si>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</si>
  <si>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</si>
  <si>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</si>
  <si>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</si>
  <si>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</si>
  <si>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</si>
  <si>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</si>
  <si>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</si>
  <si>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</si>
  <si>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</si>
  <si>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</si>
  <si>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</si>
  <si>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</si>
  <si>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</si>
  <si>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</si>
  <si>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</si>
  <si>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</si>
  <si>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</si>
  <si>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</si>
  <si>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</si>
  <si>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</si>
  <si>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</si>
  <si>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</si>
  <si>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</si>
  <si>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</si>
  <si>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</si>
  <si>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</si>
  <si>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</si>
  <si>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</si>
  <si>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</si>
  <si>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</si>
  <si>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</si>
  <si>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</si>
  <si>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</si>
  <si>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</si>
  <si>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</si>
  <si>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</si>
  <si>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</si>
  <si>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</si>
  <si>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</si>
  <si>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</si>
  <si>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</si>
  <si>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</si>
  <si>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</si>
  <si>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</si>
  <si>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</si>
  <si>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</si>
  <si>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</si>
  <si>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</si>
  <si>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</si>
  <si>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</si>
  <si>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</si>
  <si>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</si>
  <si>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</si>
  <si>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</si>
  <si>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</si>
  <si>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</si>
  <si>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</si>
  <si>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</si>
  <si>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</si>
  <si>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</si>
  <si>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</si>
  <si>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</si>
  <si>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</si>
  <si>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</si>
  <si>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</si>
  <si>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</si>
  <si>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</si>
  <si>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</si>
  <si>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</si>
  <si>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</si>
  <si>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</si>
  <si>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</si>
  <si>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</si>
  <si>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</si>
  <si>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</si>
  <si>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</si>
  <si>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</si>
  <si>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</si>
  <si>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</si>
  <si>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</si>
  <si>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</si>
  <si>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</si>
  <si>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</si>
  <si>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</si>
  <si>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</si>
  <si>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</si>
  <si>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</si>
  <si>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</si>
  <si>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</si>
  <si>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</si>
  <si>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</si>
  <si>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</si>
  <si>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</si>
  <si>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</si>
  <si>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</si>
  <si>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</si>
  <si>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</si>
  <si>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</si>
  <si>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</si>
  <si>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</si>
  <si>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</si>
  <si>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</si>
  <si>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</si>
  <si>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</si>
  <si>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</si>
  <si>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</si>
  <si>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</si>
  <si>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</si>
  <si>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</si>
  <si>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</si>
  <si>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</si>
  <si>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</si>
  <si>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</si>
  <si>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</si>
  <si>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</si>
  <si>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</si>
  <si>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</si>
  <si>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</si>
  <si>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</si>
  <si>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</si>
  <si>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</si>
  <si>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</si>
  <si>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</si>
  <si>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</si>
  <si>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</si>
  <si>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</si>
  <si>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</si>
  <si>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</si>
  <si>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</si>
  <si>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</si>
  <si>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</si>
  <si>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</si>
  <si>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</si>
  <si>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</si>
  <si>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</si>
  <si>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</si>
  <si>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</si>
  <si>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</si>
  <si>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</si>
  <si>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</si>
  <si>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</si>
  <si>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</si>
  <si>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</si>
  <si>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</si>
  <si>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</si>
  <si>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</si>
  <si>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</si>
  <si>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</si>
  <si>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</si>
  <si>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</si>
  <si>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</si>
  <si>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</si>
  <si>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</si>
  <si>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</si>
  <si>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</si>
  <si>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</si>
  <si>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</si>
  <si>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</si>
  <si>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</si>
  <si>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</si>
  <si>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</si>
  <si>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</si>
  <si>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</si>
  <si>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</si>
  <si>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</si>
  <si>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</si>
  <si>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</si>
  <si>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</si>
  <si>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</si>
  <si>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</si>
  <si>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</si>
  <si>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</si>
  <si>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</si>
  <si>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</si>
  <si>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</si>
  <si>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</si>
  <si>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</si>
  <si>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</si>
  <si>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</si>
  <si>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</si>
  <si>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</si>
  <si>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</si>
  <si>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</si>
  <si>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</si>
  <si>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</si>
  <si>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</si>
  <si>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</si>
  <si>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</si>
  <si>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</si>
  <si>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</si>
  <si>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</si>
  <si>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</si>
  <si>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</si>
  <si>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</si>
  <si>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</si>
  <si>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</si>
  <si>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</si>
  <si>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</si>
  <si>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</si>
  <si>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</si>
  <si>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</si>
  <si>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</si>
  <si>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</si>
  <si>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</si>
  <si>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</si>
  <si>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</si>
  <si>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</si>
  <si>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</si>
  <si>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</si>
  <si>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</si>
  <si>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</si>
  <si>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</si>
  <si>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</si>
  <si>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</si>
  <si>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</si>
  <si>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</si>
  <si>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</si>
  <si>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</si>
  <si>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</si>
  <si>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</si>
  <si>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</si>
  <si>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</si>
  <si>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</si>
  <si>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</si>
  <si>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</si>
  <si>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</si>
  <si>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</si>
  <si>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</si>
  <si>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</si>
  <si>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</si>
  <si>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</si>
  <si>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</si>
  <si>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</si>
  <si>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</si>
  <si>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</si>
  <si>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</si>
  <si>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</si>
  <si>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</si>
  <si>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</si>
  <si>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</si>
  <si>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</si>
  <si>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</si>
  <si>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</si>
  <si>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</si>
  <si>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</si>
  <si>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</si>
  <si>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</si>
  <si>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</si>
  <si>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</si>
  <si>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2021-13-10000324</t>
  </si>
  <si>
    <t>LIDA VIADERO ROJAS</t>
  </si>
  <si>
    <t>MARGARITA CL 4 CRA 3 70</t>
  </si>
  <si>
    <t>3107413490</t>
  </si>
  <si>
    <t>ICBF REGIONAL BOLIVAR</t>
  </si>
  <si>
    <t>393</t>
  </si>
  <si>
    <t>ATENDER A LA PRIMERA INFANCIA EN EL MARCO DE LA EXTRATEGIA " DE CERO A SIEMPRE" DE CONFORMIDAD CON LAS DIRECTRICES, LINEAMIENTO Y PARAMETROS ESTABLECIDOS POR EL ICBF, ASI COMO REGULAR LAS RELACIONES ENTRE LAS PARTES DERIVADA DE ENTREGAS DE APORTE DEL ICBF AL CONTRATISTA PARA QUE ESTE SASUMA SU PERSONAL.</t>
  </si>
  <si>
    <t>0064</t>
  </si>
  <si>
    <t xml:space="preserve">ATENDER A LA PRIMERA EN EL MARCO DE LA EXTRATEGIA " DE CERO A SIEMPRE" A LOS NIÑOS Y NIÑAS MENORES DE CINCO (5) AÑOS DE LA SITUACION DE VULNERABILIDAD DE CONFORMIDAD CON LAS DIRECTRICES LINEAMIENTOS PARAMETROS  ESTABLECIDOS POR EL ICBF ASI COM O REGULAR LAS RELACIONES ENTRE EL ICBF A SI COMO REGULAR LAS RELACIONES ENTRE LAS PARTES DE LA ENTREGA DE APORTE DE APORTE A LA MODALIDAD  DE HOGARES DE COMUNITARIO EN LA SIGUIENTE FORMA DE ATENCION FAMILIARES, MULTIPLES,  GRUPALES EMPRESARIALES, JARDINES SOCIALES Y EN LA MODALIDAD FAMI. </t>
  </si>
  <si>
    <t>0245</t>
  </si>
  <si>
    <t>BRINDAR LA ATENCION DE LA PRIMERA INFANCIA NIÑO Y NIÑAS MENORES DE 5 AÑOS, DE FAMILIAS EN SITUACION DE VULNERABILIDAD ATRAVES DE LOS HOGARES COMUNITARIOS MODALIDAD DE 0 A 5 AÑOS,EN LAS SIGUIENTES FORMAS DE ATENCIONES: TRADICIONALES TIEMPO COMPLETO, MULTIPLES , GRUPALES Y JARDINES SOCIALES, EMPRESARIALES Y EN MODALIDAD FAMI DE CONFORMIDAD CON LOS LINEAMIENTO ESTANDARES Y DIRECTRICES QUE EL ICBF LO EXPIDA PARA LA MISMA</t>
  </si>
  <si>
    <t>0834</t>
  </si>
  <si>
    <t>PRESTAR EL SERVICIO DE ATENCION A LOS NIÑOS Y NIÑAS MENORES DE 5 AÑOS POR HASTA SU INGRESO AL GRADO TRANCISION CON EL FIN DE PROMOVER EL DESARROLLO INTEGRAL DE LA PRIMERA INFANCIA CON LA CALIDA, EN CONFORMIDAD CON EL LINEAMIENTO, LOS MANUALES OPERATIVOS Y LAS DIRECTRICES ESTABLECIDOS POR ICBF, EN EL MARCO DE LA POLITICA DEL ESTADO  PARA EL DESARROLLO INTEGRAL DE LA PRIMERA INFANCIA "DE CERO A SIEMPRE" EN LOS SERVICIOS DESARROLLO INFANTIL EN MEDIO FAMILIA Y CENTRO DESARROLLO INDFANTIL</t>
  </si>
  <si>
    <t>0422</t>
  </si>
  <si>
    <t>PRESTAR EL SERVICIO DE EDUCACION INICIAL INICIAL EN EL MARCO ATENCION INTEGRAL A MUJERES GESTANTE, NIÑOS  Y NIÑAS MENORE DE CINCO AÑOS O HASTA SI INGRESO, AL GRADO TRANSICION, CON EL FIN DE PROMOVER EL DESARROLLO INTEGRAL DE LA PRIMERA INFANCIA CON CALIDAD, DE CONFORMIDAD CON LOS MANUALES OPERATIVOS DE LA MODAIDADES Y LAS DIRECTRICES ESTABLECIDA POR EL ICBF, EN ARMONIA CON LA POLITICA DEL ESTADO PARA EL DESARROLLO INTEGRAL DE LA PRIMERA INFANCIA "DE CERO A SIEMPRE"</t>
  </si>
  <si>
    <t>0622</t>
  </si>
  <si>
    <t>PRESTAR LOS SERVICIOS PARA LA ATENCION A LA PRIMERA INFANCIA EN LOS HOGARES COMUNITARIOS DE BIENESTAR HCB EN CONFORMIDAD CON EL MANUAL OPERATIVO DE LA MODALIDAD COMUNITARIA EN LOS SERVICIOS HVB EN EL LINEAMIENTO TECNICO PARA LA ATENCION  A LA PRIMERA INFANCIA Y LAS DIRECTRICES ESTABLECIDAS POR EL ICBF, EN ARMONIA CON LA POLITICA DE ESTADO PARA EL DESARROLLO</t>
  </si>
  <si>
    <t>0305</t>
  </si>
  <si>
    <t>0105</t>
  </si>
  <si>
    <t>0449</t>
  </si>
  <si>
    <t>PRESTAR EL SERVICIO LA ATENCION A LA PRIMERA INFANCIA EN LOS HOGARES COMUNITARIO DE BIENESTTAR AGRUPADOS, DE CONFORMIDAD CON EL MANUAL OPERATIVO DE LA MODALIDAD FAMILIAR, EL LINEAMIENTO TECNICO PARA LA ATENCION A LA PRIMERA INFANCIA Y LAS DIRECTRICES ESTABLECIDAS POR EL ICBF, EN ARMONIA CON LA PPOLITICA DE ESTADO PARA EL DESAARROLLO INTEGRAL DE PRIMERA INFANCIA DE CERO A SIEMPRE</t>
  </si>
  <si>
    <t>aso.sanfrancisco@hotmail.com</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</si>
  <si>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Tipo de contrato 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</si>
</sst>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800063626</v>
      </c>
      <c r="C20" s="5"/>
      <c r="D20" s="73"/>
      <c r="E20" s="5"/>
      <c r="F20" s="5"/>
      <c r="G20" s="5"/>
      <c r="H20" s="185"/>
      <c r="I20" s="148" t="s">
        <v>208</v>
      </c>
      <c r="J20" s="149" t="s">
        <v>228</v>
      </c>
      <c r="K20" s="150">
        <v>2470264358</v>
      </c>
      <c r="L20" s="151">
        <v>44197</v>
      </c>
      <c r="M20" s="151">
        <v>44561</v>
      </c>
      <c r="N20" s="134">
        <f>+(M20-L20)/30</f>
        <v>12.133333333333333</v>
      </c>
      <c r="O20" s="137"/>
      <c r="U20" s="133"/>
      <c r="V20" s="105">
        <f ca="1">NOW()</f>
        <v>44194.866439699072</v>
      </c>
      <c r="W20" s="105">
        <f ca="1">NOW()</f>
        <v>44194.866439699072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HOGARES COMUNITARIOS DE BIENESTAR SAN FRANCISCO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2680</v>
      </c>
      <c r="C48" s="111" t="s">
        <v>31</v>
      </c>
      <c r="D48" s="120" t="s">
        <v>2681</v>
      </c>
      <c r="E48" s="144">
        <v>41529</v>
      </c>
      <c r="F48" s="144">
        <v>41988</v>
      </c>
      <c r="G48" s="159">
        <f>IF(AND(E48&lt;&gt;"",F48&lt;&gt;""),((F48-E48)/30),"")</f>
        <v>15.3</v>
      </c>
      <c r="H48" s="121" t="s">
        <v>2682</v>
      </c>
      <c r="I48" s="112" t="s">
        <v>208</v>
      </c>
      <c r="J48" s="112" t="s">
        <v>228</v>
      </c>
      <c r="K48" s="115">
        <v>632243459</v>
      </c>
      <c r="L48" s="114" t="s">
        <v>26</v>
      </c>
      <c r="M48" s="116">
        <v>1</v>
      </c>
      <c r="N48" s="114" t="s">
        <v>27</v>
      </c>
      <c r="O48" s="114" t="s">
        <v>26</v>
      </c>
      <c r="P48" s="78"/>
    </row>
    <row r="49" spans="1:16" s="6" customFormat="1" ht="24.75" customHeight="1" x14ac:dyDescent="0.25">
      <c r="A49" s="142">
        <v>2</v>
      </c>
      <c r="B49" s="121" t="s">
        <v>2680</v>
      </c>
      <c r="C49" s="111" t="s">
        <v>31</v>
      </c>
      <c r="D49" s="110" t="s">
        <v>2683</v>
      </c>
      <c r="E49" s="144">
        <v>41659</v>
      </c>
      <c r="F49" s="144">
        <v>41973</v>
      </c>
      <c r="G49" s="159">
        <f t="shared" ref="G49:G50" si="2">IF(AND(E49&lt;&gt;"",F49&lt;&gt;""),((F49-E49)/30),"")</f>
        <v>10.466666666666667</v>
      </c>
      <c r="H49" s="113" t="s">
        <v>2684</v>
      </c>
      <c r="I49" s="112" t="s">
        <v>208</v>
      </c>
      <c r="J49" s="112" t="s">
        <v>228</v>
      </c>
      <c r="K49" s="115">
        <v>312694086</v>
      </c>
      <c r="L49" s="114" t="s">
        <v>26</v>
      </c>
      <c r="M49" s="116">
        <v>1</v>
      </c>
      <c r="N49" s="114" t="s">
        <v>27</v>
      </c>
      <c r="O49" s="114" t="s">
        <v>26</v>
      </c>
      <c r="P49" s="78"/>
    </row>
    <row r="50" spans="1:16" s="6" customFormat="1" ht="24.75" customHeight="1" x14ac:dyDescent="0.25">
      <c r="A50" s="142">
        <v>3</v>
      </c>
      <c r="B50" s="121" t="s">
        <v>2680</v>
      </c>
      <c r="C50" s="111" t="s">
        <v>31</v>
      </c>
      <c r="D50" s="110" t="s">
        <v>2685</v>
      </c>
      <c r="E50" s="144">
        <v>41304</v>
      </c>
      <c r="F50" s="144">
        <v>41708</v>
      </c>
      <c r="G50" s="159">
        <f t="shared" si="2"/>
        <v>13.466666666666667</v>
      </c>
      <c r="H50" s="118" t="s">
        <v>2686</v>
      </c>
      <c r="I50" s="112" t="s">
        <v>208</v>
      </c>
      <c r="J50" s="112" t="s">
        <v>228</v>
      </c>
      <c r="K50" s="115">
        <v>253091118</v>
      </c>
      <c r="L50" s="114" t="s">
        <v>26</v>
      </c>
      <c r="M50" s="116">
        <v>1</v>
      </c>
      <c r="N50" s="114" t="s">
        <v>27</v>
      </c>
      <c r="O50" s="114" t="s">
        <v>26</v>
      </c>
      <c r="P50" s="78"/>
    </row>
    <row r="51" spans="1:16" s="6" customFormat="1" ht="24.75" customHeight="1" outlineLevel="1" x14ac:dyDescent="0.25">
      <c r="A51" s="142">
        <v>4</v>
      </c>
      <c r="B51" s="121" t="s">
        <v>2680</v>
      </c>
      <c r="C51" s="111" t="s">
        <v>31</v>
      </c>
      <c r="D51" s="110" t="s">
        <v>2687</v>
      </c>
      <c r="E51" s="144">
        <v>42720</v>
      </c>
      <c r="F51" s="144">
        <v>43084</v>
      </c>
      <c r="G51" s="159">
        <f t="shared" ref="G51:G107" si="3">IF(AND(E51&lt;&gt;"",F51&lt;&gt;""),((F51-E51)/30),"")</f>
        <v>12.133333333333333</v>
      </c>
      <c r="H51" s="113" t="s">
        <v>2688</v>
      </c>
      <c r="I51" s="112" t="s">
        <v>208</v>
      </c>
      <c r="J51" s="112" t="s">
        <v>228</v>
      </c>
      <c r="K51" s="115">
        <v>1037018902</v>
      </c>
      <c r="L51" s="114" t="s">
        <v>26</v>
      </c>
      <c r="M51" s="116">
        <v>1</v>
      </c>
      <c r="N51" s="114" t="s">
        <v>27</v>
      </c>
      <c r="O51" s="114" t="s">
        <v>26</v>
      </c>
      <c r="P51" s="78"/>
    </row>
    <row r="52" spans="1:16" s="7" customFormat="1" ht="24.75" customHeight="1" outlineLevel="1" x14ac:dyDescent="0.25">
      <c r="A52" s="143">
        <v>5</v>
      </c>
      <c r="B52" s="121" t="s">
        <v>2680</v>
      </c>
      <c r="C52" s="111" t="s">
        <v>31</v>
      </c>
      <c r="D52" s="110" t="s">
        <v>2689</v>
      </c>
      <c r="E52" s="144">
        <v>43085</v>
      </c>
      <c r="F52" s="144">
        <v>43312</v>
      </c>
      <c r="G52" s="159">
        <f t="shared" si="3"/>
        <v>7.5666666666666664</v>
      </c>
      <c r="H52" s="118" t="s">
        <v>2690</v>
      </c>
      <c r="I52" s="112" t="s">
        <v>208</v>
      </c>
      <c r="J52" s="112" t="s">
        <v>228</v>
      </c>
      <c r="K52" s="115">
        <v>1123391396</v>
      </c>
      <c r="L52" s="114" t="s">
        <v>26</v>
      </c>
      <c r="M52" s="116">
        <v>1</v>
      </c>
      <c r="N52" s="114" t="s">
        <v>27</v>
      </c>
      <c r="O52" s="114" t="s">
        <v>26</v>
      </c>
      <c r="P52" s="79"/>
    </row>
    <row r="53" spans="1:16" s="7" customFormat="1" ht="24.75" customHeight="1" outlineLevel="1" x14ac:dyDescent="0.25">
      <c r="A53" s="143">
        <v>6</v>
      </c>
      <c r="B53" s="121" t="s">
        <v>2680</v>
      </c>
      <c r="C53" s="111" t="s">
        <v>31</v>
      </c>
      <c r="D53" s="110" t="s">
        <v>2691</v>
      </c>
      <c r="E53" s="144">
        <v>43405</v>
      </c>
      <c r="F53" s="144">
        <v>44165</v>
      </c>
      <c r="G53" s="159">
        <f t="shared" si="3"/>
        <v>25.333333333333332</v>
      </c>
      <c r="H53" s="118" t="s">
        <v>2692</v>
      </c>
      <c r="I53" s="112" t="s">
        <v>208</v>
      </c>
      <c r="J53" s="112" t="s">
        <v>228</v>
      </c>
      <c r="K53" s="115">
        <v>273142500</v>
      </c>
      <c r="L53" s="114" t="s">
        <v>26</v>
      </c>
      <c r="M53" s="116">
        <v>1</v>
      </c>
      <c r="N53" s="114" t="s">
        <v>2634</v>
      </c>
      <c r="O53" s="114" t="s">
        <v>26</v>
      </c>
      <c r="P53" s="79"/>
    </row>
    <row r="54" spans="1:16" s="7" customFormat="1" ht="24.75" customHeight="1" outlineLevel="1" x14ac:dyDescent="0.25">
      <c r="A54" s="143">
        <v>7</v>
      </c>
      <c r="B54" s="121" t="s">
        <v>2680</v>
      </c>
      <c r="C54" s="111" t="s">
        <v>31</v>
      </c>
      <c r="D54" s="110" t="s">
        <v>2693</v>
      </c>
      <c r="E54" s="144">
        <v>43739</v>
      </c>
      <c r="F54" s="144">
        <v>43997</v>
      </c>
      <c r="G54" s="159">
        <f t="shared" si="3"/>
        <v>8.6</v>
      </c>
      <c r="H54" s="118" t="s">
        <v>2690</v>
      </c>
      <c r="I54" s="112" t="s">
        <v>208</v>
      </c>
      <c r="J54" s="112" t="s">
        <v>228</v>
      </c>
      <c r="K54" s="117">
        <v>428254012</v>
      </c>
      <c r="L54" s="114" t="s">
        <v>26</v>
      </c>
      <c r="M54" s="116">
        <v>1</v>
      </c>
      <c r="N54" s="114" t="s">
        <v>27</v>
      </c>
      <c r="O54" s="114" t="s">
        <v>26</v>
      </c>
      <c r="P54" s="79"/>
    </row>
    <row r="55" spans="1:16" s="7" customFormat="1" ht="24.75" customHeight="1" outlineLevel="1" x14ac:dyDescent="0.25">
      <c r="A55" s="143">
        <v>8</v>
      </c>
      <c r="B55" s="121" t="s">
        <v>2680</v>
      </c>
      <c r="C55" s="111" t="s">
        <v>31</v>
      </c>
      <c r="D55" s="110" t="s">
        <v>2694</v>
      </c>
      <c r="E55" s="144">
        <v>43483</v>
      </c>
      <c r="F55" s="144">
        <v>43738</v>
      </c>
      <c r="G55" s="159">
        <f t="shared" si="3"/>
        <v>8.5</v>
      </c>
      <c r="H55" s="118" t="s">
        <v>2686</v>
      </c>
      <c r="I55" s="112" t="s">
        <v>208</v>
      </c>
      <c r="J55" s="112" t="s">
        <v>228</v>
      </c>
      <c r="K55" s="117">
        <v>27245607</v>
      </c>
      <c r="L55" s="114" t="s">
        <v>26</v>
      </c>
      <c r="M55" s="116">
        <v>1</v>
      </c>
      <c r="N55" s="114" t="s">
        <v>27</v>
      </c>
      <c r="O55" s="114" t="s">
        <v>26</v>
      </c>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2695</v>
      </c>
      <c r="E114" s="144">
        <v>44166</v>
      </c>
      <c r="F114" s="144">
        <v>44773</v>
      </c>
      <c r="G114" s="159">
        <f>IF(AND(E114&lt;&gt;"",F114&lt;&gt;""),((F114-E114)/30),"")</f>
        <v>20.233333333333334</v>
      </c>
      <c r="H114" s="121" t="s">
        <v>2696</v>
      </c>
      <c r="I114" s="120" t="s">
        <v>208</v>
      </c>
      <c r="J114" s="120" t="s">
        <v>228</v>
      </c>
      <c r="K114" s="122">
        <v>1992677968</v>
      </c>
      <c r="L114" s="100">
        <f>+IF(AND(K114&gt;0,O114="Ejecución"),(K114/877802)*Tabla28[[#This Row],[% participación]],IF(AND(K114&gt;0,O114&lt;&gt;"Ejecución"),"-",""))</f>
        <v>2270.076814589167</v>
      </c>
      <c r="M114" s="123" t="s">
        <v>26</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98810574.320000008</v>
      </c>
      <c r="F185" s="92"/>
      <c r="G185" s="93"/>
      <c r="H185" s="88"/>
      <c r="I185" s="90" t="s">
        <v>2627</v>
      </c>
      <c r="J185" s="165">
        <f>+SUM(M179:M183)</f>
        <v>0.02</v>
      </c>
      <c r="K185" s="201" t="s">
        <v>2628</v>
      </c>
      <c r="L185" s="201"/>
      <c r="M185" s="94">
        <f>+J185*(SUM(K20:K35))</f>
        <v>49405287.160000004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32603</v>
      </c>
      <c r="D193" s="5"/>
      <c r="E193" s="125">
        <v>235</v>
      </c>
      <c r="F193" s="5"/>
      <c r="G193" s="5"/>
      <c r="H193" s="146" t="s">
        <v>2677</v>
      </c>
      <c r="J193" s="5"/>
      <c r="K193" s="126">
        <v>35464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2678</v>
      </c>
      <c r="J211" s="27" t="s">
        <v>2622</v>
      </c>
      <c r="K211" s="147" t="s">
        <v>2678</v>
      </c>
      <c r="L211" s="21"/>
      <c r="M211" s="21"/>
      <c r="N211" s="21"/>
      <c r="O211" s="8"/>
    </row>
    <row r="212" spans="1:15" x14ac:dyDescent="0.25">
      <c r="A212" s="9"/>
      <c r="B212" s="27" t="s">
        <v>2619</v>
      </c>
      <c r="C212" s="146" t="s">
        <v>2677</v>
      </c>
      <c r="D212" s="21"/>
      <c r="G212" s="27" t="s">
        <v>2621</v>
      </c>
      <c r="H212" s="147" t="s">
        <v>2679</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2020-12-30T01:40:58Z</cp:lastPrinted>
  <dcterms:created xsi:type="dcterms:W3CDTF">2020-10-14T21:57:42Z</dcterms:created>
  <dcterms:modified xsi:type="dcterms:W3CDTF">2020-12-30T01:47:40Z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