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ownloads\oferentes 2021\CAROL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<sst xmlns="http://schemas.openxmlformats.org/spreadsheetml/2006/main" count="3067" uniqueCount="2692">
  <si>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</si>
  <si>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</si>
  <si>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</si>
  <si>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</si>
  <si>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</si>
  <si>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</si>
  <si>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</si>
  <si>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</si>
  <si>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</si>
  <si>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</si>
  <si>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</si>
  <si>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</si>
  <si>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</si>
  <si>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</si>
  <si>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</si>
  <si>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</si>
  <si>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</si>
  <si>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</si>
  <si>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</si>
  <si>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</si>
  <si>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</si>
  <si>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</si>
  <si>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</si>
  <si>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</si>
  <si>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</si>
  <si>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</si>
  <si>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</si>
  <si>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</si>
  <si>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</si>
  <si>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</si>
  <si>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</si>
  <si>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</si>
  <si>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</si>
  <si>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</si>
  <si>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</si>
  <si>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</si>
  <si>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</si>
  <si>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</si>
  <si>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</si>
  <si>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</si>
  <si>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</si>
  <si>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</si>
  <si>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</si>
  <si>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</si>
  <si>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</si>
  <si>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</si>
  <si>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</si>
  <si>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</si>
  <si>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</si>
  <si>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</si>
  <si>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</si>
  <si>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</si>
  <si>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</si>
  <si>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</si>
  <si>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</si>
  <si>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</si>
  <si>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</si>
  <si>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</si>
  <si>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</si>
  <si>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</si>
  <si>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</si>
  <si>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</si>
  <si>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</si>
  <si>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</si>
  <si>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</si>
  <si>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</si>
  <si>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</si>
  <si>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</si>
  <si>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</si>
  <si>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</si>
  <si>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</si>
  <si>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</si>
  <si>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</si>
  <si>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</si>
  <si>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</si>
  <si>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</si>
  <si>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</si>
  <si>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</si>
  <si>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</si>
  <si>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</si>
  <si>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</si>
  <si>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</si>
  <si>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</si>
  <si>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</si>
  <si>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</si>
  <si>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</si>
  <si>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</si>
  <si>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</si>
  <si>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</si>
  <si>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</si>
  <si>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</si>
  <si>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</si>
  <si>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</si>
  <si>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</si>
  <si>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</si>
  <si>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</si>
  <si>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</si>
  <si>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</si>
  <si>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</si>
  <si>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</si>
  <si>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</si>
  <si>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</si>
  <si>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</si>
  <si>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</si>
  <si>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</si>
  <si>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</si>
  <si>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</si>
  <si>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</si>
  <si>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</si>
  <si>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</si>
  <si>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</si>
  <si>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</si>
  <si>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</si>
  <si>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</si>
  <si>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</si>
  <si>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</si>
  <si>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</si>
  <si>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</si>
  <si>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</si>
  <si>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</si>
  <si>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</si>
  <si>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</si>
  <si>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</si>
  <si>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</si>
  <si>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</si>
  <si>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</si>
  <si>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</si>
  <si>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</si>
  <si>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</si>
  <si>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</si>
  <si>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</si>
  <si>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</si>
  <si>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</si>
  <si>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</si>
  <si>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</si>
  <si>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</si>
  <si>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</si>
  <si>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</si>
  <si>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</si>
  <si>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</si>
  <si>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</si>
  <si>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</si>
  <si>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</si>
  <si>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</si>
  <si>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</si>
  <si>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</si>
  <si>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</si>
  <si>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</si>
  <si>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</si>
  <si>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</si>
  <si>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</si>
  <si>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</si>
  <si>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</si>
  <si>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</si>
  <si>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</si>
  <si>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</si>
  <si>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</si>
  <si>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</si>
  <si>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</si>
  <si>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</si>
  <si>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</si>
  <si>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</si>
  <si>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</si>
  <si>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</si>
  <si>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</si>
  <si>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</si>
  <si>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</si>
  <si>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</si>
  <si>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</si>
  <si>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</si>
  <si>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</si>
  <si>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</si>
  <si>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</si>
  <si>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</si>
  <si>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</si>
  <si>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</si>
  <si>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</si>
  <si>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</si>
  <si>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</si>
  <si>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</si>
  <si>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</si>
  <si>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</si>
  <si>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</si>
  <si>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</si>
  <si>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</si>
  <si>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</si>
  <si>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</si>
  <si>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</si>
  <si>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</si>
  <si>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</si>
  <si>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</si>
  <si>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</si>
  <si>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</si>
  <si>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</si>
  <si>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</si>
  <si>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</si>
  <si>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</si>
  <si>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</si>
  <si>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</si>
  <si>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</si>
  <si>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</si>
  <si>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</si>
  <si>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</si>
  <si>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</si>
  <si>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</si>
  <si>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</si>
  <si>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</si>
  <si>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</si>
  <si>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</si>
  <si>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</si>
  <si>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</si>
  <si>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</si>
  <si>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</si>
  <si>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</si>
  <si>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</si>
  <si>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</si>
  <si>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</si>
  <si>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</si>
  <si>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</si>
  <si>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</si>
  <si>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</si>
  <si>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</si>
  <si>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</si>
  <si>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</si>
  <si>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</si>
  <si>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</si>
  <si>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</si>
  <si>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</si>
  <si>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</si>
  <si>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</si>
  <si>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</si>
  <si>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</si>
  <si>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</si>
  <si>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</si>
  <si>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</si>
  <si>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</si>
  <si>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</si>
  <si>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</si>
  <si>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</si>
  <si>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</si>
  <si>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</si>
  <si>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</si>
  <si>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</si>
  <si>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</si>
  <si>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</si>
  <si>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</si>
  <si>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</si>
  <si>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</si>
  <si>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</si>
  <si>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</si>
  <si>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</si>
  <si>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</si>
  <si>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</si>
  <si>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</si>
  <si>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</si>
  <si>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</si>
  <si>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</si>
  <si>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</si>
  <si>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</si>
  <si>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</si>
  <si>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</si>
  <si>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</si>
  <si>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</si>
  <si>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</si>
  <si>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</si>
  <si>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</si>
  <si>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</si>
  <si>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</si>
  <si>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</si>
  <si>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</si>
  <si>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</si>
  <si>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</si>
  <si>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</si>
  <si>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</si>
  <si>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</si>
  <si>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</si>
  <si>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</si>
  <si>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</si>
  <si>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</si>
  <si>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</si>
  <si>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</si>
  <si>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</si>
  <si>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</si>
  <si>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</si>
  <si>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</si>
  <si>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</si>
  <si>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</si>
  <si>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</si>
  <si>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</si>
  <si>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</si>
  <si>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</si>
  <si>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</si>
  <si>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</si>
  <si>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</si>
  <si>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</si>
  <si>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</si>
  <si>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</si>
  <si>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</si>
  <si>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</si>
  <si>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</si>
  <si>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</si>
  <si>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</si>
  <si>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</si>
  <si>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</si>
  <si>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</si>
  <si>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</si>
  <si>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</si>
  <si>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</si>
  <si>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</si>
  <si>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</si>
  <si>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</si>
  <si>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</si>
  <si>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</si>
  <si>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</si>
  <si>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</si>
  <si>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</si>
  <si>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</si>
  <si>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</si>
  <si>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</si>
  <si>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</si>
  <si>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</si>
  <si>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</si>
  <si>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</si>
  <si>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</si>
  <si>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</si>
  <si>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</si>
  <si>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</si>
  <si>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</si>
  <si>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</si>
  <si>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</si>
  <si>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</si>
  <si>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</si>
  <si>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</si>
  <si>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</si>
  <si>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</si>
  <si>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</si>
  <si>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</si>
  <si>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</si>
  <si>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</si>
  <si>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</si>
  <si>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</si>
  <si>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</si>
  <si>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</si>
  <si>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</si>
  <si>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</si>
  <si>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</si>
  <si>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</si>
  <si>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</si>
  <si>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</si>
  <si>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</si>
  <si>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</si>
  <si>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</si>
  <si>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</si>
  <si>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</si>
  <si>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</si>
  <si>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</si>
  <si>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</si>
  <si>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</si>
  <si>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</si>
  <si>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</si>
  <si>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</si>
  <si>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</si>
  <si>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</si>
  <si>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</si>
  <si>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</si>
  <si>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</si>
  <si>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</si>
  <si>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</si>
  <si>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</si>
  <si>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</si>
  <si>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</si>
  <si>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</si>
  <si>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</si>
  <si>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</si>
  <si>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</si>
  <si>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</si>
  <si>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</si>
  <si>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</si>
  <si>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</si>
  <si>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</si>
  <si>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</si>
  <si>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</si>
  <si>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</si>
  <si>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</si>
  <si>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</si>
  <si>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</si>
  <si>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</si>
  <si>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</si>
  <si>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</si>
  <si>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</si>
  <si>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</si>
  <si>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</si>
  <si>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</si>
  <si>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</si>
  <si>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</si>
  <si>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</si>
  <si>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</si>
  <si>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</si>
  <si>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</si>
  <si>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</si>
  <si>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</si>
  <si>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</si>
  <si>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</si>
  <si>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</si>
  <si>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</si>
  <si>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</si>
  <si>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</si>
  <si>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</si>
  <si>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</si>
  <si>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</si>
  <si>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</si>
  <si>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</si>
  <si>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</si>
  <si>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</si>
  <si>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</si>
  <si>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</si>
  <si>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</si>
  <si>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</si>
  <si>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</si>
  <si>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</si>
  <si>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</si>
  <si>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</si>
  <si>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</si>
  <si>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</si>
  <si>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</si>
  <si>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</si>
  <si>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</si>
  <si>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</si>
  <si>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</si>
  <si>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</si>
  <si>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</si>
  <si>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</si>
  <si>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</si>
  <si>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</si>
  <si>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</si>
  <si>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</si>
  <si>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</si>
  <si>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</si>
  <si>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</si>
  <si>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</si>
  <si>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</si>
  <si>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</si>
  <si>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</si>
  <si>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</si>
  <si>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</si>
  <si>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</si>
  <si>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</si>
  <si>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</si>
  <si>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</si>
  <si>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</si>
  <si>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</si>
  <si>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</si>
  <si>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</si>
  <si>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</si>
  <si>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</si>
  <si>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</si>
  <si>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</si>
  <si>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</si>
  <si>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</si>
  <si>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</si>
  <si>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</si>
  <si>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</si>
  <si>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</si>
  <si>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</si>
  <si>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</si>
  <si>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</si>
  <si>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</si>
  <si>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</si>
  <si>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</si>
  <si>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</si>
  <si>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</si>
  <si>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</si>
  <si>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</si>
  <si>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</si>
  <si>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</si>
  <si>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</si>
  <si>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</si>
  <si>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</si>
  <si>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</si>
  <si>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</si>
  <si>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</si>
  <si>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</si>
  <si>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</si>
  <si>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</si>
  <si>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</si>
  <si>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</si>
  <si>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</si>
  <si>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</si>
  <si>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</si>
  <si>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</si>
  <si>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</si>
  <si>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</si>
  <si>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</si>
  <si>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</si>
  <si>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</si>
  <si>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</si>
  <si>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</si>
  <si>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</si>
  <si>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</si>
  <si>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</si>
  <si>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</si>
  <si>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</si>
  <si>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</si>
  <si>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</si>
  <si>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</si>
  <si>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</si>
  <si>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</si>
  <si>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</si>
  <si>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</si>
  <si>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</si>
  <si>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</si>
  <si>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</si>
  <si>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</si>
  <si>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</si>
  <si>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</si>
  <si>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</si>
  <si>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</si>
  <si>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</si>
  <si>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</si>
  <si>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</si>
  <si>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</si>
  <si>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</si>
  <si>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</si>
  <si>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</si>
  <si>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</si>
  <si>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</si>
  <si>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</si>
  <si>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</si>
  <si>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</si>
  <si>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</si>
  <si>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</si>
  <si>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</si>
  <si>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</si>
  <si>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</si>
  <si>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</si>
  <si>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</si>
  <si>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</si>
  <si>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</si>
  <si>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</si>
  <si>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</si>
  <si>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</si>
  <si>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</si>
  <si>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</si>
  <si>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</si>
  <si>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</si>
  <si>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</si>
  <si>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</si>
  <si>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</si>
  <si>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</si>
  <si>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</si>
  <si>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</si>
  <si>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</si>
  <si>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</si>
  <si>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</si>
  <si>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</si>
  <si>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</si>
  <si>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</si>
  <si>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</si>
  <si>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</si>
  <si>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</si>
  <si>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</si>
  <si>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</si>
  <si>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</si>
  <si>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</si>
  <si>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</si>
  <si>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</si>
  <si>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</si>
  <si>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</si>
  <si>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</si>
  <si>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</si>
  <si>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</si>
  <si>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</si>
  <si>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</si>
  <si>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</si>
  <si>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</si>
  <si>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</si>
  <si>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</si>
  <si>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</si>
  <si>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</si>
  <si>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</si>
  <si>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</si>
  <si>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</si>
  <si>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</si>
  <si>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</si>
  <si>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</si>
  <si>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</si>
  <si>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</si>
  <si>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</si>
  <si>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</si>
  <si>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</si>
  <si>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</si>
  <si>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</si>
  <si>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</si>
  <si>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</si>
  <si>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</si>
  <si>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</si>
  <si>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</si>
  <si>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</si>
  <si>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</si>
  <si>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</si>
  <si>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</si>
  <si>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</si>
  <si>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</si>
  <si>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</si>
  <si>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</si>
  <si>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</si>
  <si>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</si>
  <si>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</si>
  <si>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</si>
  <si>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</si>
  <si>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</si>
  <si>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</si>
  <si>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</si>
  <si>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</si>
  <si>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</si>
  <si>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</si>
  <si>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</si>
  <si>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</si>
  <si>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</si>
  <si>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</si>
  <si>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</si>
  <si>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</si>
  <si>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</si>
  <si>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</si>
  <si>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</si>
  <si>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</si>
  <si>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</si>
  <si>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</si>
  <si>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</si>
  <si>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</si>
  <si>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</si>
  <si>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</si>
  <si>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</si>
  <si>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</si>
  <si>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</si>
  <si>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</si>
  <si>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</si>
  <si>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</si>
  <si>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</si>
  <si>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</si>
  <si>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</si>
  <si>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</si>
  <si>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</si>
  <si>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</si>
  <si>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</si>
  <si>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</si>
  <si>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</si>
  <si>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</si>
  <si>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</si>
  <si>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</si>
  <si>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</si>
  <si>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</si>
  <si>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</si>
  <si>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</si>
  <si>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</si>
  <si>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</si>
  <si>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</si>
  <si>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</si>
  <si>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</si>
  <si>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</si>
  <si>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</si>
  <si>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</si>
  <si>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</si>
  <si>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</si>
  <si>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</si>
  <si>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</si>
  <si>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</si>
  <si>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</si>
  <si>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</si>
  <si>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</si>
  <si>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</si>
  <si>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</si>
  <si>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</si>
  <si>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</si>
  <si>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</si>
  <si>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</si>
  <si>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</si>
  <si>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</si>
  <si>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</si>
  <si>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</si>
  <si>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</si>
  <si>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</si>
  <si>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</si>
  <si>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</si>
  <si>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</si>
  <si>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</si>
  <si>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</si>
  <si>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</si>
  <si>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</si>
  <si>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</si>
  <si>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</si>
  <si>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</si>
  <si>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</si>
  <si>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</si>
  <si>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</si>
  <si>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</si>
  <si>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</si>
  <si>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</si>
  <si>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</si>
  <si>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</si>
  <si>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</si>
  <si>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</si>
  <si>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</si>
  <si>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</si>
  <si>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</si>
  <si>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</si>
  <si>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</si>
  <si>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</si>
  <si>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</si>
  <si>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</si>
  <si>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</si>
  <si>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</si>
  <si>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</si>
  <si>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</si>
  <si>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</si>
  <si>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</si>
  <si>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</si>
  <si>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</si>
  <si>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</si>
  <si>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</si>
  <si>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</si>
  <si>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</si>
  <si>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</si>
  <si>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</si>
  <si>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</si>
  <si>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</si>
  <si>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</si>
  <si>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</si>
  <si>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</si>
  <si>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</si>
  <si>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</si>
  <si>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</si>
  <si>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</si>
  <si>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</si>
  <si>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</si>
  <si>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</si>
  <si>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</si>
  <si>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</si>
  <si>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</si>
  <si>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</si>
  <si>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</si>
  <si>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</si>
  <si>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</si>
  <si>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</si>
  <si>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</si>
  <si>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</si>
  <si>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</si>
  <si>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</si>
  <si>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</si>
  <si>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</si>
  <si>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</si>
  <si>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</si>
  <si>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</si>
  <si>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</si>
  <si>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</si>
  <si>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</si>
  <si>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</si>
  <si>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</si>
  <si>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</si>
  <si>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</si>
  <si>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</si>
  <si>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</si>
  <si>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</si>
  <si>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</si>
  <si>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</si>
  <si>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</si>
  <si>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</si>
  <si>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</si>
  <si>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</si>
  <si>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</si>
  <si>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</si>
  <si>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</si>
  <si>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</si>
  <si>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</si>
  <si>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</si>
  <si>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</si>
  <si>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</si>
  <si>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</si>
  <si>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</si>
  <si>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</si>
  <si>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</si>
  <si>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</si>
  <si>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</si>
  <si>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</si>
  <si>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</si>
  <si>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</si>
  <si>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</si>
  <si>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</si>
  <si>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</si>
  <si>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</si>
  <si>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</si>
  <si>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</si>
  <si>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</si>
  <si>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</si>
  <si>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</si>
  <si>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</si>
  <si>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</si>
  <si>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</si>
  <si>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</si>
  <si>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</si>
  <si>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</si>
  <si>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</si>
  <si>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</si>
  <si>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</si>
  <si>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</si>
  <si>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</si>
  <si>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</si>
  <si>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</si>
  <si>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</si>
  <si>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</si>
  <si>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</si>
  <si>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</si>
  <si>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</si>
  <si>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</si>
  <si>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</si>
  <si>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</si>
  <si>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</si>
  <si>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</si>
  <si>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</si>
  <si>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</si>
  <si>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</si>
  <si>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</si>
  <si>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</si>
  <si>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</si>
  <si>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</si>
  <si>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</si>
  <si>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</si>
  <si>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</si>
  <si>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</si>
  <si>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</si>
  <si>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</si>
  <si>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</si>
  <si>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</si>
  <si>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</si>
  <si>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</si>
  <si>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</si>
  <si>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</si>
  <si>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</si>
  <si>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</si>
  <si>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</si>
  <si>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</si>
  <si>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</si>
  <si>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</si>
  <si>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</si>
  <si>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</si>
  <si>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</si>
  <si>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</si>
  <si>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</si>
  <si>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</si>
  <si>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</si>
  <si>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</si>
  <si>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</si>
  <si>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</si>
  <si>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</si>
  <si>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</si>
  <si>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</si>
  <si>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</si>
  <si>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</si>
  <si>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</si>
  <si>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</si>
  <si>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</si>
  <si>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</si>
  <si>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</si>
  <si>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</si>
  <si>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</si>
  <si>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</si>
  <si>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</si>
  <si>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</si>
  <si>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</si>
  <si>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</si>
  <si>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</si>
  <si>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</si>
  <si>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</si>
  <si>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</si>
  <si>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</si>
  <si>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</si>
  <si>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</si>
  <si>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</si>
  <si>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</si>
  <si>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</si>
  <si>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</si>
  <si>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</si>
  <si>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</si>
  <si>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</si>
  <si>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</si>
  <si>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</si>
  <si>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</si>
  <si>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</si>
  <si>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</si>
  <si>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</si>
  <si>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</si>
  <si>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</si>
  <si>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</si>
  <si>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</si>
  <si>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</si>
  <si>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</si>
  <si>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</si>
  <si>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</si>
  <si>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</si>
  <si>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</si>
  <si>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</si>
  <si>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</si>
  <si>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</si>
  <si>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</si>
  <si>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</si>
  <si>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</si>
  <si>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</si>
  <si>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</si>
  <si>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</si>
  <si>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</si>
  <si>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</si>
  <si>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</si>
  <si>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</si>
  <si>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</si>
  <si>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</si>
  <si>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</si>
  <si>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</si>
  <si>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</si>
  <si>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</si>
  <si>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</si>
  <si>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</si>
  <si>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</si>
  <si>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</si>
  <si>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</si>
  <si>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</si>
  <si>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</si>
  <si>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</si>
  <si>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</si>
  <si>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</si>
  <si>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</si>
  <si>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</si>
  <si>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</si>
  <si>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</si>
  <si>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</si>
  <si>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</si>
  <si>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</si>
  <si>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</si>
  <si>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</si>
  <si>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</si>
  <si>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</si>
  <si>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</si>
  <si>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</si>
  <si>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</si>
  <si>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</si>
  <si>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</si>
  <si>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</si>
  <si>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</si>
  <si>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</si>
  <si>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</si>
  <si>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</si>
  <si>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</si>
  <si>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</si>
  <si>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</si>
  <si>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</si>
  <si>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</si>
  <si>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</si>
  <si>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</si>
  <si>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</si>
  <si>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</si>
  <si>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</si>
  <si>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</si>
  <si>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</si>
  <si>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</si>
  <si>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</si>
  <si>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</si>
  <si>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</si>
  <si>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</si>
  <si>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</si>
  <si>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</si>
  <si>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</si>
  <si>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</si>
  <si>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</si>
  <si>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</si>
  <si>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</si>
  <si>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</si>
  <si>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</si>
  <si>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</si>
  <si>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</si>
  <si>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</si>
  <si>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</si>
  <si>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</si>
  <si>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</si>
  <si>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</si>
  <si>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</si>
  <si>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</si>
  <si>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</si>
  <si>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</si>
  <si>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</si>
  <si>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</si>
  <si>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</si>
  <si>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</si>
  <si>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</si>
  <si>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</si>
  <si>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</si>
  <si>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</si>
  <si>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</si>
  <si>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</si>
  <si>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</si>
  <si>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</si>
  <si>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</si>
  <si>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</si>
  <si>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</si>
  <si>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</si>
  <si>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</si>
  <si>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</si>
  <si>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</si>
  <si>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</si>
  <si>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</si>
  <si>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</si>
  <si>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</si>
  <si>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</si>
  <si>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</si>
  <si>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</si>
  <si>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</si>
  <si>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</si>
  <si>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</si>
  <si>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</si>
  <si>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</si>
  <si>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</si>
  <si>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</si>
  <si>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</si>
  <si>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</si>
  <si>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</si>
  <si>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</si>
  <si>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</si>
  <si>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</si>
  <si>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</si>
  <si>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</si>
  <si>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</si>
  <si>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</si>
  <si>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</si>
  <si>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</si>
  <si>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</si>
  <si>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</si>
  <si>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</si>
  <si>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</si>
  <si>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</si>
  <si>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</si>
  <si>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</si>
  <si>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</si>
  <si>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</si>
  <si>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</si>
  <si>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</si>
  <si>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</si>
  <si>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</si>
  <si>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</si>
  <si>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</si>
  <si>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</si>
  <si>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</si>
  <si>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</si>
  <si>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</si>
  <si>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</si>
  <si>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</si>
  <si>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</si>
  <si>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</si>
  <si>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</si>
  <si>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</si>
  <si>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</si>
  <si>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</si>
  <si>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</si>
  <si>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</si>
  <si>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</si>
  <si>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</si>
  <si>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</si>
  <si>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</si>
  <si>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</si>
  <si>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</si>
  <si>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</si>
  <si>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</si>
  <si>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</si>
  <si>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</si>
  <si>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</si>
  <si>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</si>
  <si>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</si>
  <si>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</si>
  <si>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</si>
  <si>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</si>
  <si>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</si>
  <si>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</si>
  <si>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</si>
  <si>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</si>
  <si>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</si>
  <si>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</si>
  <si>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</si>
  <si>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</si>
  <si>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</si>
  <si>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</si>
  <si>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</si>
  <si>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</si>
  <si>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</si>
  <si>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</si>
  <si>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</si>
  <si>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</si>
  <si>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</si>
  <si>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</si>
  <si>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</si>
  <si>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</si>
  <si>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</si>
  <si>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</si>
  <si>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</si>
  <si>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</si>
  <si>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</si>
  <si>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</si>
  <si>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</si>
  <si>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</si>
  <si>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</si>
  <si>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</si>
  <si>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</si>
  <si>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</si>
  <si>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</si>
  <si>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</si>
  <si>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</si>
  <si>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</si>
  <si>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</si>
  <si>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</si>
  <si>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</si>
  <si>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</si>
  <si>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</si>
  <si>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</si>
  <si>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</si>
  <si>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</si>
  <si>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</si>
  <si>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</si>
  <si>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</si>
  <si>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</si>
  <si>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</si>
  <si>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</si>
  <si>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</si>
  <si>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</si>
  <si>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</si>
  <si>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</si>
  <si>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</si>
  <si>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</si>
  <si>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</si>
  <si>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</si>
  <si>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</si>
  <si>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</si>
  <si>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</si>
  <si>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</si>
  <si>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</si>
  <si>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</si>
  <si>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</si>
  <si>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</si>
  <si>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</si>
  <si>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</si>
  <si>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</si>
  <si>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</si>
  <si>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</si>
  <si>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</si>
  <si>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</si>
  <si>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</si>
  <si>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</si>
  <si>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</si>
  <si>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</si>
  <si>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</si>
  <si>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</si>
  <si>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</si>
  <si>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</si>
  <si>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</si>
  <si>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</si>
  <si>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</si>
  <si>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</si>
  <si>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</si>
  <si>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</si>
  <si>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</si>
  <si>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</si>
  <si>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</si>
  <si>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</si>
  <si>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</si>
  <si>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</si>
  <si>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</si>
  <si>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</si>
  <si>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</si>
  <si>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</si>
  <si>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</si>
  <si>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</si>
  <si>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</si>
  <si>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</si>
  <si>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</si>
  <si>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</si>
  <si>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</si>
  <si>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</si>
  <si>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</si>
  <si>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</si>
  <si>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</si>
  <si>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</si>
  <si>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</si>
  <si>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</si>
  <si>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</si>
  <si>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</si>
  <si>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</si>
  <si>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</si>
  <si>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</si>
  <si>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</si>
  <si>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</si>
  <si>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</si>
  <si>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</si>
  <si>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</si>
  <si>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</si>
  <si>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</si>
  <si>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</si>
  <si>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</si>
  <si>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</si>
  <si>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</si>
  <si>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</si>
  <si>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</si>
  <si>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</si>
  <si>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</si>
  <si>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</si>
  <si>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</si>
  <si>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</si>
  <si>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</si>
  <si>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</si>
  <si>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</si>
  <si>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</si>
  <si>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</si>
  <si>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</si>
  <si>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</si>
  <si>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</si>
  <si>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</si>
  <si>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</si>
  <si>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</si>
  <si>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</si>
  <si>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</si>
  <si>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</si>
  <si>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</si>
  <si>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</si>
  <si>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</si>
  <si>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</si>
  <si>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</si>
  <si>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</si>
  <si>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</si>
  <si>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</si>
  <si>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</si>
  <si>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</si>
  <si>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</si>
  <si>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</si>
  <si>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</si>
  <si>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</si>
  <si>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</si>
  <si>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</si>
  <si>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</si>
  <si>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</si>
  <si>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</si>
  <si>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</si>
  <si>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</si>
  <si>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</si>
  <si>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</si>
  <si>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</si>
  <si>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</si>
  <si>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</si>
  <si>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</si>
  <si>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</si>
  <si>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</si>
  <si>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</si>
  <si>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</si>
  <si>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</si>
  <si>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</si>
  <si>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</si>
  <si>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</si>
  <si>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</si>
  <si>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</si>
  <si>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</si>
  <si>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</si>
  <si>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</si>
  <si>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</si>
  <si>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</si>
  <si>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</si>
  <si>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</si>
  <si>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</si>
  <si>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</si>
  <si>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</si>
  <si>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</si>
  <si>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</si>
  <si>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</si>
  <si>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</si>
  <si>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</si>
  <si>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</si>
  <si>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</si>
  <si>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</si>
  <si>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</si>
  <si>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</si>
  <si>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</si>
  <si>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</si>
  <si>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</si>
  <si>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</si>
  <si>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</si>
  <si>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</si>
  <si>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</si>
  <si>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</si>
  <si>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</si>
  <si>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</si>
  <si>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</si>
  <si>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</si>
  <si>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</si>
  <si>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</si>
  <si>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</si>
  <si>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</si>
  <si>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</si>
  <si>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</si>
  <si>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</si>
  <si>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</si>
  <si>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</si>
  <si>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</si>
  <si>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</si>
  <si>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</si>
  <si>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</si>
  <si>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</si>
  <si>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</si>
  <si>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</si>
  <si>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</si>
  <si>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</si>
  <si>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</si>
  <si>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</si>
  <si>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</si>
  <si>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</si>
  <si>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</si>
  <si>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</si>
  <si>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</si>
  <si>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</si>
  <si>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</si>
  <si>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</si>
  <si>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</si>
  <si>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</si>
  <si>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</si>
  <si>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</si>
  <si>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</si>
  <si>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</si>
  <si>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</si>
  <si>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</si>
  <si>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</si>
  <si>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</si>
  <si>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</si>
  <si>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</si>
  <si>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</si>
  <si>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</si>
  <si>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</si>
  <si>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</si>
  <si>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</si>
  <si>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</si>
  <si>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</si>
  <si>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</si>
  <si>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</si>
  <si>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</si>
  <si>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</si>
  <si>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</si>
  <si>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</si>
  <si>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</si>
  <si>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</si>
  <si>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</si>
  <si>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</si>
  <si>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</si>
  <si>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</si>
  <si>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</si>
  <si>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</si>
  <si>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</si>
  <si>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</si>
  <si>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</si>
  <si>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</si>
  <si>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</si>
  <si>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</si>
  <si>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</si>
  <si>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</si>
  <si>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</si>
  <si>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</si>
  <si>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</si>
  <si>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</si>
  <si>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</si>
  <si>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</si>
  <si>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</si>
  <si>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</si>
  <si>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</si>
  <si>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</si>
  <si>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</si>
  <si>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</si>
  <si>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</si>
  <si>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</si>
  <si>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</si>
  <si>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</si>
  <si>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</si>
  <si>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</si>
  <si>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</si>
  <si>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</si>
  <si>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</si>
  <si>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</si>
  <si>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</si>
  <si>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</si>
  <si>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</si>
  <si>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</si>
  <si>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</si>
  <si>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</si>
  <si>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</si>
  <si>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</si>
  <si>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</si>
  <si>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</si>
  <si>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</si>
  <si>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</si>
  <si>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</si>
  <si>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</si>
  <si>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</si>
  <si>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</si>
  <si>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</si>
  <si>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</si>
  <si>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</si>
  <si>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</si>
  <si>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</si>
  <si>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</si>
  <si>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</si>
  <si>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</si>
  <si>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</si>
  <si>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</si>
  <si>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</si>
  <si>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</si>
  <si>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</si>
  <si>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</si>
  <si>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</si>
  <si>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</si>
  <si>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</si>
  <si>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</si>
  <si>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</si>
  <si>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</si>
  <si>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</si>
  <si>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</si>
  <si>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</si>
  <si>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</si>
  <si>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</si>
  <si>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</si>
  <si>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</si>
  <si>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</si>
  <si>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</si>
  <si>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</si>
  <si>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</si>
  <si>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</si>
  <si>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</si>
  <si>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</si>
  <si>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</si>
  <si>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</si>
  <si>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</si>
  <si>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</si>
  <si>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</si>
  <si>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</si>
  <si>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</si>
  <si>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</si>
  <si>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</si>
  <si>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</si>
  <si>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</si>
  <si>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</si>
  <si>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</si>
  <si>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</si>
  <si>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</si>
  <si>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</si>
  <si>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</si>
  <si>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</si>
  <si>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</si>
  <si>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</si>
  <si>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</si>
  <si>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</si>
  <si>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</si>
  <si>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</si>
  <si>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</si>
  <si>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</si>
  <si>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</si>
  <si>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</si>
  <si>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</si>
  <si>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</si>
  <si>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</si>
  <si>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</si>
  <si>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</si>
  <si>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</si>
  <si>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</si>
  <si>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</si>
  <si>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</si>
  <si>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</si>
  <si>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</si>
  <si>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</si>
  <si>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</si>
  <si>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</si>
  <si>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</si>
  <si>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</si>
  <si>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</si>
  <si>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</si>
  <si>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</si>
  <si>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</si>
  <si>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</si>
  <si>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</si>
  <si>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</si>
  <si>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</si>
  <si>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</si>
  <si>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</si>
  <si>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</si>
  <si>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</si>
  <si>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</si>
  <si>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</si>
  <si>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</si>
  <si>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</si>
  <si>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</si>
  <si>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</si>
  <si>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</si>
  <si>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</si>
  <si>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</si>
  <si>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</si>
  <si>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</si>
  <si>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</si>
  <si>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</si>
  <si>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</si>
  <si>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</si>
  <si>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</si>
  <si>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</si>
  <si>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</si>
  <si>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</si>
  <si>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</si>
  <si>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</si>
  <si>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</si>
  <si>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</si>
  <si>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</si>
  <si>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</si>
  <si>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</si>
  <si>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</si>
  <si>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</si>
  <si>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</si>
  <si>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</si>
  <si>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</si>
  <si>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</si>
  <si>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</si>
  <si>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</si>
  <si>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</si>
  <si>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</si>
  <si>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</si>
  <si>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</si>
  <si>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</si>
  <si>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</si>
  <si>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</si>
  <si>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</si>
  <si>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</si>
  <si>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</si>
  <si>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</si>
  <si>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</si>
  <si>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</si>
  <si>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</si>
  <si>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</si>
  <si>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</si>
  <si>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</si>
  <si>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</si>
  <si>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</si>
  <si>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</si>
  <si>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</si>
  <si>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</si>
  <si>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</si>
  <si>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</si>
  <si>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</si>
  <si>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</si>
  <si>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</si>
  <si>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</si>
  <si>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</si>
  <si>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</si>
  <si>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</si>
  <si>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</si>
  <si>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</si>
  <si>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</si>
  <si>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</si>
  <si>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</si>
  <si>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</si>
  <si>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</si>
  <si>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</si>
  <si>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</si>
  <si>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</si>
  <si>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</si>
  <si>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</si>
  <si>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</si>
  <si>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</si>
  <si>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</si>
  <si>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</si>
  <si>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</si>
  <si>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</si>
  <si>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</si>
  <si>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</si>
  <si>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</si>
  <si>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</si>
  <si>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</si>
  <si>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</si>
  <si>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</si>
  <si>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</si>
  <si>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</si>
  <si>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</si>
  <si>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</si>
  <si>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</si>
  <si>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</si>
  <si>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</si>
  <si>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</si>
  <si>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</si>
  <si>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</si>
  <si>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</si>
  <si>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</si>
  <si>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</si>
  <si>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</si>
  <si>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</si>
  <si>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</si>
  <si>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</si>
  <si>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</si>
  <si>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</si>
  <si>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</si>
  <si>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</si>
  <si>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</si>
  <si>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</si>
  <si>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</si>
  <si>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</si>
  <si>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</si>
  <si>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</si>
  <si>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</si>
  <si>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</si>
  <si>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</si>
  <si>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</si>
  <si>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</si>
  <si>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</si>
  <si>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</si>
  <si>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</si>
  <si>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</si>
  <si>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</si>
  <si>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</si>
  <si>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</si>
  <si>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</si>
  <si>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</si>
  <si>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</si>
  <si>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</si>
  <si>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</si>
  <si>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</si>
  <si>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</si>
  <si>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</si>
  <si>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</si>
  <si>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</si>
  <si>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</si>
  <si>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</si>
  <si>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</si>
  <si>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</si>
  <si>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</si>
  <si>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</si>
  <si>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</si>
  <si>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</si>
  <si>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</si>
  <si>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</si>
  <si>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</si>
  <si>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</si>
  <si>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</si>
  <si>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</si>
  <si>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</si>
  <si>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</si>
  <si>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</si>
  <si>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</si>
  <si>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</si>
  <si>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</si>
  <si>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</si>
  <si>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</si>
  <si>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</si>
  <si>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</si>
  <si>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</si>
  <si>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</si>
  <si>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</si>
  <si>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</si>
  <si>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</si>
  <si>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</si>
  <si>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</si>
  <si>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</si>
  <si>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</si>
  <si>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</si>
  <si>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</si>
  <si>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</si>
  <si>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</si>
  <si>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</si>
  <si>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</si>
  <si>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</si>
  <si>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</si>
  <si>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</si>
  <si>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</si>
  <si>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</si>
  <si>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</si>
  <si>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</si>
  <si>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</si>
  <si>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</si>
  <si>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</si>
  <si>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</si>
  <si>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</si>
  <si>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</si>
  <si>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</si>
  <si>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</si>
  <si>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</si>
  <si>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</si>
  <si>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</si>
  <si>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</si>
  <si>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</si>
  <si>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</si>
  <si>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</si>
  <si>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</si>
  <si>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</si>
  <si>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</si>
  <si>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</si>
  <si>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</si>
  <si>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</si>
  <si>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</si>
  <si>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</si>
  <si>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</si>
  <si>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</si>
  <si>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</si>
  <si>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</si>
  <si>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</si>
  <si>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</si>
  <si>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</si>
  <si>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</si>
  <si>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</si>
  <si>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</si>
  <si>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</si>
  <si>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</si>
  <si>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</si>
  <si>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</si>
  <si>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</si>
  <si>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</si>
  <si>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</si>
  <si>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</si>
  <si>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</si>
  <si>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</si>
  <si>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</si>
  <si>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</si>
  <si>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</si>
  <si>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</si>
  <si>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</si>
  <si>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</si>
  <si>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</si>
  <si>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</si>
  <si>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</si>
  <si>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</si>
  <si>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</si>
  <si>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</si>
  <si>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</si>
  <si>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</si>
  <si>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</si>
  <si>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</si>
  <si>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</si>
  <si>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</si>
  <si>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</si>
  <si>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</si>
  <si>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</si>
  <si>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</si>
  <si>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</si>
  <si>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</si>
  <si>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</si>
  <si>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</si>
  <si>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</si>
  <si>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</si>
  <si>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</si>
  <si>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</si>
  <si>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</si>
  <si>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</si>
  <si>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</si>
  <si>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</si>
  <si>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</si>
  <si>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</si>
  <si>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</si>
  <si>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</si>
  <si>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</si>
  <si>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</si>
  <si>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</si>
  <si>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</si>
  <si>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</si>
  <si>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</si>
  <si>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</si>
  <si>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</si>
  <si>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</si>
  <si>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</si>
  <si>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</si>
  <si>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</si>
  <si>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</si>
  <si>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</si>
  <si>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</si>
  <si>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</si>
  <si>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</si>
  <si>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</si>
  <si>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</si>
  <si>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</si>
  <si>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</si>
  <si>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</si>
  <si>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</si>
  <si>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</si>
  <si>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</si>
  <si>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</si>
  <si>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</si>
  <si>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</si>
  <si>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</si>
  <si>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</si>
  <si>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</si>
  <si>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</si>
  <si>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</si>
  <si>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</si>
  <si>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</si>
  <si>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</si>
  <si>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</si>
  <si>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</si>
  <si>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</si>
  <si>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</si>
  <si>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</si>
  <si>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</si>
  <si>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</si>
  <si>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</si>
  <si>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</si>
  <si>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</si>
  <si>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</si>
  <si>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</si>
  <si>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</si>
  <si>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</si>
  <si>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</si>
  <si>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</si>
  <si>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</si>
  <si>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</si>
  <si>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</si>
  <si>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</si>
  <si>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</si>
  <si>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</si>
  <si>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</si>
  <si>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</si>
  <si>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</si>
  <si>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</si>
  <si>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</si>
  <si>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</si>
  <si>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</si>
  <si>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</si>
  <si>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</si>
  <si>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</si>
  <si>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</si>
  <si>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</si>
  <si>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</si>
  <si>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</si>
  <si>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</si>
  <si>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</si>
  <si>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</si>
  <si>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</si>
  <si>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</si>
  <si>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</si>
  <si>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</si>
  <si>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</si>
  <si>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</si>
  <si>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</si>
  <si>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</si>
  <si>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</si>
  <si>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</si>
  <si>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</si>
  <si>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</si>
  <si>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</si>
  <si>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</si>
  <si>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</si>
  <si>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</si>
  <si>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</si>
  <si>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</si>
  <si>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</si>
  <si>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</si>
  <si>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</si>
  <si>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</si>
  <si>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</si>
  <si>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</si>
  <si>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</si>
  <si>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</si>
  <si>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</si>
  <si>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</si>
  <si>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</si>
  <si>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</si>
  <si>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</si>
  <si>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</si>
  <si>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</si>
  <si>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</si>
  <si>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</si>
  <si>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</si>
  <si>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</si>
  <si>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</si>
  <si>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</si>
  <si>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</si>
  <si>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</si>
  <si>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</si>
  <si>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</si>
  <si>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</si>
  <si>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</si>
  <si>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</si>
  <si>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</si>
  <si>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</si>
  <si>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</si>
  <si>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</si>
  <si>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</si>
  <si>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</si>
  <si>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</si>
  <si>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</si>
  <si>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</si>
  <si>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</si>
  <si>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</si>
  <si>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</si>
  <si>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</si>
  <si>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</si>
  <si>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</si>
  <si>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</si>
  <si>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</si>
  <si>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</si>
  <si>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</si>
  <si>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</si>
  <si>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</si>
  <si>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</si>
  <si>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</si>
  <si>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</si>
  <si>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</si>
  <si>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</si>
  <si>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</si>
  <si>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</si>
  <si>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</si>
  <si>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</si>
  <si>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</si>
  <si>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</si>
  <si>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</si>
  <si>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</si>
  <si>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</si>
  <si>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</si>
  <si>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</si>
  <si>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</si>
  <si>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</si>
  <si>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</si>
  <si>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</si>
  <si>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</si>
  <si>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</si>
  <si>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</si>
  <si>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</si>
  <si>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</si>
  <si>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</si>
  <si>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</si>
  <si>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</si>
  <si>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</si>
  <si>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</si>
  <si>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</si>
  <si>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</si>
  <si>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</si>
  <si>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</si>
  <si>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</si>
  <si>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</si>
  <si>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</si>
  <si>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</si>
  <si>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</si>
  <si>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</si>
  <si>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</si>
  <si>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</si>
  <si>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</si>
  <si>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</si>
  <si>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</si>
  <si>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</si>
  <si>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</si>
  <si>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</si>
  <si>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</si>
  <si>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</si>
  <si>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</si>
  <si>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</si>
  <si>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</si>
  <si>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</si>
  <si>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</si>
  <si>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</si>
  <si>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</si>
  <si>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</si>
  <si>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</si>
  <si>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</si>
  <si>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</si>
  <si>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</si>
  <si>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</si>
  <si>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</si>
  <si>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</si>
  <si>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</si>
  <si>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</si>
  <si>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</si>
  <si>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</si>
  <si>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</si>
  <si>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</si>
  <si>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</si>
  <si>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</si>
  <si>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</si>
  <si>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</si>
  <si>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</si>
  <si>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</si>
  <si>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</si>
  <si>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</si>
  <si>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</si>
  <si>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</si>
  <si>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</si>
  <si>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</si>
  <si>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</si>
  <si>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</si>
  <si>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</si>
  <si>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</si>
  <si>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</si>
  <si>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</si>
  <si>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</si>
  <si>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</si>
  <si>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</si>
  <si>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</si>
  <si>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</si>
  <si>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</si>
  <si>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</si>
  <si>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</si>
  <si>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</si>
  <si>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</si>
  <si>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</si>
  <si>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</si>
  <si>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</si>
  <si>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</si>
  <si>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</si>
  <si>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</si>
  <si>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</si>
  <si>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</si>
  <si>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</si>
  <si>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</si>
  <si>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</si>
  <si>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</si>
  <si>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</si>
  <si>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</si>
  <si>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</si>
  <si>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</si>
  <si>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</si>
  <si>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</si>
  <si>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</si>
  <si>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</si>
  <si>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</si>
  <si>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</si>
  <si>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</si>
  <si>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</si>
  <si>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</si>
  <si>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</si>
  <si>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</si>
  <si>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</si>
  <si>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</si>
  <si>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</si>
  <si>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</si>
  <si>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</si>
  <si>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</si>
  <si>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</si>
  <si>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</si>
  <si>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</si>
  <si>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</si>
  <si>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</si>
  <si>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</si>
  <si>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</si>
  <si>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</si>
  <si>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</si>
  <si>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</si>
  <si>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</si>
  <si>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</si>
  <si>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</si>
  <si>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</si>
  <si>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</si>
  <si>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</si>
  <si>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</si>
  <si>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</si>
  <si>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</si>
  <si>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</si>
  <si>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</si>
  <si>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</si>
  <si>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</si>
  <si>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</si>
  <si>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</si>
  <si>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</si>
  <si>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</si>
  <si>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</si>
  <si>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</si>
  <si>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</si>
  <si>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</si>
  <si>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</si>
  <si>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</si>
  <si>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</si>
  <si>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</si>
  <si>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</si>
  <si>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</si>
  <si>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</si>
  <si>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</si>
  <si>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</si>
  <si>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</si>
  <si>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</si>
  <si>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</si>
  <si>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</si>
  <si>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</si>
  <si>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</si>
  <si>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</si>
  <si>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</si>
  <si>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</si>
  <si>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</si>
  <si>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</si>
  <si>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</si>
  <si>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</si>
  <si>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</si>
  <si>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</si>
  <si>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</si>
  <si>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</si>
  <si>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</si>
  <si>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</si>
  <si>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</si>
  <si>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</si>
  <si>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</si>
  <si>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</si>
  <si>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</si>
  <si>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</si>
  <si>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</si>
  <si>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</si>
  <si>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</si>
  <si>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</si>
  <si>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</si>
  <si>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</si>
  <si>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</si>
  <si>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</si>
  <si>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</si>
  <si>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</si>
  <si>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</si>
  <si>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</si>
  <si>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</si>
  <si>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</si>
  <si>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</si>
  <si>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</si>
  <si>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</si>
  <si>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</si>
  <si>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</si>
  <si>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</si>
  <si>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</si>
  <si>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</si>
  <si>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</si>
  <si>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</si>
  <si>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</si>
  <si>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</si>
  <si>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</si>
  <si>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</si>
  <si>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</si>
  <si>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</si>
  <si>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</si>
  <si>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</si>
  <si>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</si>
  <si>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</si>
  <si>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</si>
  <si>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</si>
  <si>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</si>
  <si>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</si>
  <si>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</si>
  <si>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</si>
  <si>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</si>
  <si>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</si>
  <si>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</si>
  <si>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</si>
  <si>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</si>
  <si>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</si>
  <si>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</si>
  <si>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</si>
  <si>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</si>
  <si>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</si>
  <si>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</si>
  <si>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</si>
  <si>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</si>
  <si>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</si>
  <si>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</si>
  <si>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</si>
  <si>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</si>
  <si>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</si>
  <si>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</si>
  <si>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</si>
  <si>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</si>
  <si>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</si>
  <si>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</si>
  <si>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</si>
  <si>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</si>
  <si>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</si>
  <si>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</si>
  <si>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</si>
  <si>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</si>
  <si>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</si>
  <si>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</si>
  <si>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</si>
  <si>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</si>
  <si>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</si>
  <si>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</si>
  <si>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</si>
  <si>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</si>
  <si>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</si>
  <si>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</si>
  <si>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</si>
  <si>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</si>
  <si>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</si>
  <si>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</si>
  <si>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</si>
  <si>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</si>
  <si>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</si>
  <si>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</si>
  <si>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</si>
  <si>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</si>
  <si>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</si>
  <si>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</si>
  <si>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</si>
  <si>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</si>
  <si>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</si>
  <si>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</si>
  <si>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</si>
  <si>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</si>
  <si>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</si>
  <si>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</si>
  <si>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</si>
  <si>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</si>
  <si>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</si>
  <si>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</si>
  <si>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</si>
  <si>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</si>
  <si>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</si>
  <si>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</si>
  <si>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</si>
  <si>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</si>
  <si>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</si>
  <si>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</si>
  <si>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</si>
  <si>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</si>
  <si>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</si>
  <si>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</si>
  <si>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</si>
  <si>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</si>
  <si>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</si>
  <si>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</si>
  <si>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</si>
  <si>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</si>
  <si>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</si>
  <si>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</si>
  <si>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</si>
  <si>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</si>
  <si>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</si>
  <si>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</si>
  <si>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</si>
  <si>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</si>
  <si>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</si>
  <si>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</si>
  <si>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</si>
  <si>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</si>
  <si>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</si>
  <si>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</si>
  <si>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</si>
  <si>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</si>
  <si>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</si>
  <si>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</si>
  <si>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</si>
  <si>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</si>
  <si>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</si>
  <si>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</si>
  <si>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</si>
  <si>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</si>
  <si>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</si>
  <si>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</si>
  <si>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</si>
  <si>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</si>
  <si>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</si>
  <si>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</si>
  <si>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</si>
  <si>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</si>
  <si>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</si>
  <si>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</si>
  <si>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</si>
  <si>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</si>
  <si>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</si>
  <si>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</si>
  <si>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</si>
  <si>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</si>
  <si>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</si>
  <si>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</si>
  <si>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</si>
  <si>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</si>
  <si>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</si>
  <si>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</si>
  <si>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</si>
  <si>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</si>
  <si>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</si>
  <si>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</si>
  <si>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</si>
  <si>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</si>
  <si>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</si>
  <si>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</si>
  <si>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</si>
  <si>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</si>
  <si>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</si>
  <si>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</si>
  <si>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</si>
  <si>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</si>
  <si>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</si>
  <si>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</si>
  <si>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</si>
  <si>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</si>
  <si>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</si>
  <si>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</si>
  <si>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</si>
  <si>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</si>
  <si>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</si>
  <si>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</si>
  <si>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</si>
  <si>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</si>
  <si>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</si>
  <si>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</si>
  <si>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</si>
  <si>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</si>
  <si>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</si>
  <si>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</si>
  <si>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</si>
  <si>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</si>
  <si>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</si>
  <si>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</si>
  <si>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</si>
  <si>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</si>
  <si>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</si>
  <si>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</si>
  <si>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</si>
  <si>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</si>
  <si>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</si>
  <si>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</si>
  <si>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</si>
  <si>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</si>
  <si>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</si>
  <si>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</si>
  <si>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</si>
  <si>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</si>
  <si>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</si>
  <si>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</si>
  <si>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</si>
  <si>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</si>
  <si>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</si>
  <si>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</si>
  <si>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</si>
  <si>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</si>
  <si>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</si>
  <si>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</si>
  <si>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</si>
  <si>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</si>
  <si>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</si>
  <si>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</si>
  <si>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</si>
  <si>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</si>
  <si>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</si>
  <si>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</si>
  <si>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</si>
  <si>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</si>
  <si>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</si>
  <si>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</si>
  <si>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</si>
  <si>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</si>
  <si>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</si>
  <si>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</si>
  <si>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</si>
  <si>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</si>
  <si>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</si>
  <si>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</si>
  <si>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</si>
  <si>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</si>
  <si>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</si>
  <si>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</si>
  <si>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</si>
  <si>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</si>
  <si>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</si>
  <si>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</si>
  <si>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</si>
  <si>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</si>
  <si>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</si>
  <si>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</si>
  <si>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</si>
  <si>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</si>
  <si>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</si>
  <si>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</si>
  <si>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</si>
  <si>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</si>
  <si>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</si>
  <si>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</si>
  <si>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</si>
  <si>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</si>
  <si>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</si>
  <si>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</si>
  <si>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</si>
  <si>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</si>
  <si>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</si>
  <si>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</si>
  <si>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</si>
  <si>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</si>
  <si>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</si>
  <si>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</si>
  <si>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</si>
  <si>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</si>
  <si>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</si>
  <si>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</si>
  <si>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</si>
  <si>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</si>
  <si>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</si>
  <si>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</si>
  <si>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</si>
  <si>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</si>
  <si>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</si>
  <si>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</si>
  <si>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</si>
  <si>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</si>
  <si>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</si>
  <si>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</si>
  <si>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</si>
  <si>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</si>
  <si>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</si>
  <si>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</si>
  <si>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</si>
  <si>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</si>
  <si>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</si>
  <si>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</si>
  <si>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</si>
  <si>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</si>
  <si>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</si>
  <si>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</si>
  <si>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</si>
  <si>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</si>
  <si>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</si>
  <si>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</si>
  <si>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</si>
  <si>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</si>
  <si>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</si>
  <si>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</si>
  <si>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</si>
  <si>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</si>
  <si>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</si>
  <si>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</si>
  <si>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</si>
  <si>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</si>
  <si>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</si>
  <si>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</si>
  <si>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</si>
  <si>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</si>
  <si>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</si>
  <si>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</si>
  <si>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</si>
  <si>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</si>
  <si>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</si>
  <si>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</si>
  <si>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</si>
  <si>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</si>
  <si>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</si>
  <si>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</si>
  <si>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</si>
  <si>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</si>
  <si>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</si>
  <si>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</si>
  <si>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</si>
  <si>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</si>
  <si>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</si>
  <si>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</si>
  <si>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</si>
  <si>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</si>
  <si>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</si>
  <si>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</si>
  <si>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</si>
  <si>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</si>
  <si>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</si>
  <si>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</si>
  <si>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</si>
  <si>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</si>
  <si>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</si>
  <si>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</si>
  <si>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</si>
  <si>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</si>
  <si>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</si>
  <si>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</si>
  <si>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</si>
  <si>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</si>
  <si>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</si>
  <si>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</si>
  <si>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</si>
  <si>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</si>
  <si>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</si>
  <si>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</si>
  <si>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</si>
  <si>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</si>
  <si>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</si>
  <si>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</si>
  <si>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</si>
  <si>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</si>
  <si>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</si>
  <si>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</si>
  <si>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</si>
  <si>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</si>
  <si>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</si>
  <si>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</si>
  <si>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</si>
  <si>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</si>
  <si>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</si>
  <si>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</si>
  <si>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</si>
  <si>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</si>
  <si>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</si>
  <si>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</si>
  <si>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</si>
  <si>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</si>
  <si>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</si>
  <si>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</si>
  <si>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</si>
  <si>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</si>
  <si>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</si>
  <si>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</si>
  <si>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</si>
  <si>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</si>
  <si>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</si>
  <si>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</si>
  <si>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</si>
  <si>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</si>
  <si>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</si>
  <si>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</si>
  <si>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</si>
  <si>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</si>
  <si>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</si>
  <si>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</si>
  <si>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</si>
  <si>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</si>
  <si>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</si>
  <si>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</si>
  <si>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</si>
  <si>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</si>
  <si>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</si>
  <si>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</si>
  <si>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</si>
  <si>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</si>
  <si>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</si>
  <si>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</si>
  <si>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</si>
  <si>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</si>
  <si>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</si>
  <si>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</si>
  <si>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</si>
  <si>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</si>
  <si>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</si>
  <si>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</si>
  <si>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</si>
  <si>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</si>
  <si>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</si>
  <si>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</si>
  <si>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</si>
  <si>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</si>
  <si>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</si>
  <si>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</si>
  <si>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</si>
  <si>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</si>
  <si>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</si>
  <si>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</si>
  <si>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</si>
  <si>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</si>
  <si>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</si>
  <si>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</si>
  <si>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</si>
  <si>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</si>
  <si>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</si>
  <si>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</si>
  <si>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</si>
  <si>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</si>
  <si>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</si>
  <si>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</si>
  <si>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</si>
  <si>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</si>
  <si>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</si>
  <si>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</si>
  <si>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</si>
  <si>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</si>
  <si>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</si>
  <si>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</si>
  <si>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</si>
  <si>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</si>
  <si>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</si>
  <si>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</si>
  <si>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</si>
  <si>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</si>
  <si>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</si>
  <si>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</si>
  <si>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</si>
  <si>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</si>
  <si>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</si>
  <si>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</si>
  <si>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</si>
  <si>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</si>
  <si>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</si>
  <si>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</si>
  <si>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</si>
  <si>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</si>
  <si>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</si>
  <si>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</si>
  <si>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</si>
  <si>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</si>
  <si>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</si>
  <si>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</si>
  <si>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</si>
  <si>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</si>
  <si>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</si>
  <si>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</si>
  <si>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</si>
  <si>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</si>
  <si>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</si>
  <si>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</si>
  <si>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</si>
  <si>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</si>
  <si>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</si>
  <si>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</si>
  <si>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</si>
  <si>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</si>
  <si>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</si>
  <si>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</si>
  <si>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</si>
  <si>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</si>
  <si>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</si>
  <si>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</si>
  <si>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</si>
  <si>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</si>
  <si>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</si>
  <si>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</si>
  <si>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</si>
  <si>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</si>
  <si>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</si>
  <si>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</si>
  <si>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</si>
  <si>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</si>
  <si>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</si>
  <si>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</si>
  <si>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</si>
  <si>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</si>
  <si>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</si>
  <si>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</si>
  <si>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</si>
  <si>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</si>
  <si>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</si>
  <si>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</si>
  <si>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</si>
  <si>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</si>
  <si>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</si>
  <si>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</si>
  <si>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</si>
  <si>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</si>
  <si>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</si>
  <si>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</si>
  <si>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</si>
  <si>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</si>
  <si>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</si>
  <si>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</si>
  <si>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</si>
  <si>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</si>
  <si>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</si>
  <si>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</si>
  <si>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</si>
  <si>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</si>
  <si>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</si>
  <si>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</si>
  <si>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</si>
  <si>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</si>
  <si>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</si>
  <si>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</si>
  <si>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</si>
  <si>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</si>
  <si>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</si>
  <si>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</si>
  <si>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</si>
  <si>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</si>
  <si>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</si>
  <si>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</si>
  <si>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</si>
  <si>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</si>
  <si>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</si>
  <si>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</si>
  <si>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</si>
  <si>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</si>
  <si>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</si>
  <si>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</si>
  <si>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</si>
  <si>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</si>
  <si>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</si>
  <si>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</si>
  <si>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</si>
  <si>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</si>
  <si>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</si>
  <si>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</si>
  <si>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</si>
  <si>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</si>
  <si>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</si>
  <si>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</si>
  <si>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</si>
  <si>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</si>
  <si>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</si>
  <si>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</si>
  <si>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</si>
  <si>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2021-13-10000315</t>
  </si>
  <si>
    <t xml:space="preserve">ALBA LUZ ZABALETA PONCE </t>
  </si>
  <si>
    <t>3107172415</t>
  </si>
  <si>
    <t>aocarolina2000@hotmail.com</t>
  </si>
  <si>
    <t>ALBA LUZ ZABALETA PONCE</t>
  </si>
  <si>
    <t xml:space="preserve">CRA 4 21 26 MOMPOX BOL </t>
  </si>
  <si>
    <t>0456</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</si>
  <si>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</si>
  <si>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PRESTAR EL SERVICIO DE ATENCION, EDUCACION INICIAL A 
CUIDADO DE NIÑOS Y NIÑAS MENORES DE CINCO AÑOS, O 
HASTA SU INGRESO AL GRADO DE TRANSICION CON EL FIN DE  
PROMOVER EL DESARROLLO INTEGRAL DE LA PRIMERA 
INFANCIA CON CALIDAD, DE CONFORMIDAD CON LOS LINEAMIENTO, MANUAL OPERATIVOS, LAS DIRETRICES, 
PARAMETROS Y ESTANDARES ESTABLECIDO POR EL ICBF EN EL  
MARCO DE ESTRATEGIA ATENCION INTEGRAL “DE CERO A  SIEMPRE
</t>
  </si>
  <si>
    <t>0228</t>
  </si>
  <si>
    <t>0298</t>
  </si>
  <si>
    <t>0405</t>
  </si>
  <si>
    <t>0099</t>
  </si>
  <si>
    <t>0578</t>
  </si>
  <si>
    <t>0824</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</si>
  <si>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Tipo de contrato 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</si>
</sst>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3" zoomScale="85" zoomScaleNormal="85" zoomScaleSheetLayoutView="40" zoomScalePageLayoutView="40" workbookViewId="0">
      <selection activeCell="A167" sqref="A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800063599</v>
      </c>
      <c r="C20" s="5"/>
      <c r="D20" s="73"/>
      <c r="E20" s="5"/>
      <c r="F20" s="5"/>
      <c r="G20" s="5"/>
      <c r="H20" s="186"/>
      <c r="I20" s="149" t="s">
        <v>208</v>
      </c>
      <c r="J20" s="150" t="s">
        <v>231</v>
      </c>
      <c r="K20" s="151">
        <v>2045947812</v>
      </c>
      <c r="L20" s="152">
        <v>44197</v>
      </c>
      <c r="M20" s="152">
        <v>44561</v>
      </c>
      <c r="N20" s="135">
        <f>+(M20-L20)/30</f>
        <v>12.133333333333333</v>
      </c>
      <c r="O20" s="138"/>
      <c r="U20" s="134"/>
      <c r="V20" s="105">
        <f ca="1">NOW()</f>
        <v>44194.75879861111</v>
      </c>
      <c r="W20" s="105">
        <f ca="1">NOW()</f>
        <v>44194.75879861111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HOGARES COMUNITARIO DE BIENESTAR CAROLINA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2685</v>
      </c>
      <c r="E48" s="145">
        <v>43911</v>
      </c>
      <c r="F48" s="145">
        <v>44165</v>
      </c>
      <c r="G48" s="160">
        <f>IF(AND(E48&lt;&gt;"",F48&lt;&gt;""),((F48-E48)/30),"")</f>
        <v>8.4666666666666668</v>
      </c>
      <c r="H48" s="119" t="s">
        <v>2684</v>
      </c>
      <c r="I48" s="113" t="s">
        <v>208</v>
      </c>
      <c r="J48" s="113" t="s">
        <v>231</v>
      </c>
      <c r="K48" s="116">
        <v>1183314585</v>
      </c>
      <c r="L48" s="115"/>
      <c r="M48" s="117"/>
      <c r="N48" s="115"/>
      <c r="O48" s="115" t="s">
        <v>26</v>
      </c>
      <c r="P48" s="78"/>
    </row>
    <row r="49" spans="1:16" s="6" customFormat="1" ht="24.75" customHeight="1" x14ac:dyDescent="0.25">
      <c r="A49" s="143">
        <v>2</v>
      </c>
      <c r="B49" s="111" t="s">
        <v>2664</v>
      </c>
      <c r="C49" s="112" t="s">
        <v>31</v>
      </c>
      <c r="D49" s="110" t="s">
        <v>2686</v>
      </c>
      <c r="E49" s="145">
        <v>42401</v>
      </c>
      <c r="F49" s="145">
        <v>42719</v>
      </c>
      <c r="G49" s="160">
        <f t="shared" ref="G49:G50" si="2">IF(AND(E49&lt;&gt;"",F49&lt;&gt;""),((F49-E49)/30),"")</f>
        <v>10.6</v>
      </c>
      <c r="H49" s="119" t="s">
        <v>2684</v>
      </c>
      <c r="I49" s="113" t="s">
        <v>208</v>
      </c>
      <c r="J49" s="113" t="s">
        <v>231</v>
      </c>
      <c r="K49" s="116">
        <v>1072742606</v>
      </c>
      <c r="L49" s="115"/>
      <c r="M49" s="117"/>
      <c r="N49" s="115"/>
      <c r="O49" s="115" t="s">
        <v>26</v>
      </c>
      <c r="P49" s="78"/>
    </row>
    <row r="50" spans="1:16" s="6" customFormat="1" ht="24.75" customHeight="1" x14ac:dyDescent="0.25">
      <c r="A50" s="143">
        <v>3</v>
      </c>
      <c r="B50" s="111" t="s">
        <v>2664</v>
      </c>
      <c r="C50" s="112" t="s">
        <v>31</v>
      </c>
      <c r="D50" s="110" t="s">
        <v>2687</v>
      </c>
      <c r="E50" s="145">
        <v>43082</v>
      </c>
      <c r="F50" s="145">
        <v>43312</v>
      </c>
      <c r="G50" s="160">
        <f t="shared" si="2"/>
        <v>7.666666666666667</v>
      </c>
      <c r="H50" s="119" t="s">
        <v>2684</v>
      </c>
      <c r="I50" s="113" t="s">
        <v>208</v>
      </c>
      <c r="J50" s="113" t="s">
        <v>231</v>
      </c>
      <c r="K50" s="116">
        <v>632857616</v>
      </c>
      <c r="L50" s="115"/>
      <c r="M50" s="117"/>
      <c r="N50" s="115"/>
      <c r="O50" s="115" t="s">
        <v>26</v>
      </c>
      <c r="P50" s="78"/>
    </row>
    <row r="51" spans="1:16" s="6" customFormat="1" ht="24.75" customHeight="1" outlineLevel="1" x14ac:dyDescent="0.25">
      <c r="A51" s="143">
        <v>4</v>
      </c>
      <c r="B51" s="111" t="s">
        <v>2664</v>
      </c>
      <c r="C51" s="112" t="s">
        <v>31</v>
      </c>
      <c r="D51" s="110" t="s">
        <v>2688</v>
      </c>
      <c r="E51" s="145">
        <v>43486</v>
      </c>
      <c r="F51" s="145">
        <v>43738</v>
      </c>
      <c r="G51" s="160">
        <f t="shared" ref="G51:G107" si="3">IF(AND(E51&lt;&gt;"",F51&lt;&gt;""),((F51-E51)/30),"")</f>
        <v>8.4</v>
      </c>
      <c r="H51" s="119" t="s">
        <v>2684</v>
      </c>
      <c r="I51" s="113" t="s">
        <v>208</v>
      </c>
      <c r="J51" s="113" t="s">
        <v>231</v>
      </c>
      <c r="K51" s="116">
        <v>587077739</v>
      </c>
      <c r="L51" s="115"/>
      <c r="M51" s="117"/>
      <c r="N51" s="115"/>
      <c r="O51" s="115" t="s">
        <v>26</v>
      </c>
      <c r="P51" s="78"/>
    </row>
    <row r="52" spans="1:16" s="7" customFormat="1" ht="24.75" customHeight="1" outlineLevel="1" x14ac:dyDescent="0.25">
      <c r="A52" s="144">
        <v>5</v>
      </c>
      <c r="B52" s="111" t="s">
        <v>2664</v>
      </c>
      <c r="C52" s="112" t="s">
        <v>31</v>
      </c>
      <c r="D52" s="110" t="s">
        <v>2689</v>
      </c>
      <c r="E52" s="145">
        <v>42675</v>
      </c>
      <c r="F52" s="145">
        <v>43312</v>
      </c>
      <c r="G52" s="160">
        <f t="shared" si="3"/>
        <v>21.233333333333334</v>
      </c>
      <c r="H52" s="119" t="s">
        <v>2684</v>
      </c>
      <c r="I52" s="113" t="s">
        <v>208</v>
      </c>
      <c r="J52" s="113" t="s">
        <v>231</v>
      </c>
      <c r="K52" s="116">
        <v>811421009</v>
      </c>
      <c r="L52" s="115"/>
      <c r="M52" s="117"/>
      <c r="N52" s="115"/>
      <c r="O52" s="115" t="s">
        <v>26</v>
      </c>
      <c r="P52" s="79"/>
    </row>
    <row r="53" spans="1:16" s="7" customFormat="1" ht="24.75" customHeight="1" outlineLevel="1" x14ac:dyDescent="0.25">
      <c r="A53" s="144">
        <v>6</v>
      </c>
      <c r="B53" s="111" t="s">
        <v>2664</v>
      </c>
      <c r="C53" s="112" t="s">
        <v>31</v>
      </c>
      <c r="D53" s="110" t="s">
        <v>2690</v>
      </c>
      <c r="E53" s="145">
        <v>42719</v>
      </c>
      <c r="F53" s="145">
        <v>43084</v>
      </c>
      <c r="G53" s="160">
        <f t="shared" si="3"/>
        <v>12.166666666666666</v>
      </c>
      <c r="H53" s="119" t="s">
        <v>2684</v>
      </c>
      <c r="I53" s="113" t="s">
        <v>208</v>
      </c>
      <c r="J53" s="113" t="s">
        <v>231</v>
      </c>
      <c r="K53" s="116">
        <v>790550678</v>
      </c>
      <c r="L53" s="115"/>
      <c r="M53" s="117"/>
      <c r="N53" s="115"/>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2682</v>
      </c>
      <c r="E114" s="145">
        <v>44166</v>
      </c>
      <c r="F114" s="145">
        <v>44773</v>
      </c>
      <c r="G114" s="160">
        <f>IF(AND(E114&lt;&gt;"",F114&lt;&gt;""),((F114-E114)/30),"")</f>
        <v>20.233333333333334</v>
      </c>
      <c r="H114" s="122" t="s">
        <v>2683</v>
      </c>
      <c r="I114" s="121" t="s">
        <v>208</v>
      </c>
      <c r="J114" s="121" t="s">
        <v>231</v>
      </c>
      <c r="K114" s="123">
        <v>1468874069</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81837912.480000004</v>
      </c>
      <c r="F185" s="92"/>
      <c r="G185" s="93"/>
      <c r="H185" s="88"/>
      <c r="I185" s="90" t="s">
        <v>2627</v>
      </c>
      <c r="J185" s="166">
        <f>+SUM(M179:M183)</f>
        <v>0.02</v>
      </c>
      <c r="K185" s="202" t="s">
        <v>2628</v>
      </c>
      <c r="L185" s="202"/>
      <c r="M185" s="94">
        <f>+J185*(SUM(K20:K35))</f>
        <v>40918956.240000002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32603</v>
      </c>
      <c r="D193" s="5"/>
      <c r="E193" s="126">
        <v>227</v>
      </c>
      <c r="F193" s="5"/>
      <c r="G193" s="5"/>
      <c r="H193" s="147" t="s">
        <v>2680</v>
      </c>
      <c r="J193" s="5"/>
      <c r="K193" s="127">
        <v>39848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2681</v>
      </c>
      <c r="L211" s="21"/>
      <c r="M211" s="21"/>
      <c r="N211" s="21"/>
      <c r="O211" s="8"/>
    </row>
    <row r="212" spans="1:15" x14ac:dyDescent="0.25">
      <c r="A212" s="9"/>
      <c r="B212" s="27" t="s">
        <v>2619</v>
      </c>
      <c r="C212" s="147" t="s">
        <v>2677</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2020-12-29T23:18:37Z</cp:lastPrinted>
  <dcterms:created xsi:type="dcterms:W3CDTF">2020-10-14T21:57:42Z</dcterms:created>
  <dcterms:modified xsi:type="dcterms:W3CDTF">2020-12-29T23:34:08Z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