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osiris De Boss\Desktop\1.-contratacion 2021\FUNDESO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4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<sst xmlns="http://schemas.openxmlformats.org/spreadsheetml/2006/main" count="3076" uniqueCount="2693">
  <si>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</si>
  <si>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</si>
  <si>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</si>
  <si>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</si>
  <si>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</si>
  <si>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</si>
  <si>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</si>
  <si>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</si>
  <si>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</si>
  <si>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</si>
  <si>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</si>
  <si>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</si>
  <si>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</si>
  <si>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</si>
  <si>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</si>
  <si>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</si>
  <si>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</si>
  <si>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</si>
  <si>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</si>
  <si>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</si>
  <si>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</si>
  <si>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</si>
  <si>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</si>
  <si>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</si>
  <si>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</si>
  <si>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</si>
  <si>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</si>
  <si>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</si>
  <si>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</si>
  <si>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</si>
  <si>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</si>
  <si>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</si>
  <si>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</si>
  <si>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</si>
  <si>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</si>
  <si>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</si>
  <si>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</si>
  <si>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</si>
  <si>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</si>
  <si>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</si>
  <si>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</si>
  <si>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</si>
  <si>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</si>
  <si>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</si>
  <si>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</si>
  <si>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</si>
  <si>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</si>
  <si>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</si>
  <si>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</si>
  <si>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</si>
  <si>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</si>
  <si>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</si>
  <si>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</si>
  <si>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</si>
  <si>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</si>
  <si>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</si>
  <si>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</si>
  <si>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</si>
  <si>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</si>
  <si>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</si>
  <si>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</si>
  <si>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</si>
  <si>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</si>
  <si>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</si>
  <si>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</si>
  <si>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</si>
  <si>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</si>
  <si>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</si>
  <si>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</si>
  <si>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</si>
  <si>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</si>
  <si>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</si>
  <si>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</si>
  <si>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</si>
  <si>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</si>
  <si>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</si>
  <si>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</si>
  <si>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</si>
  <si>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</si>
  <si>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</si>
  <si>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</si>
  <si>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</si>
  <si>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</si>
  <si>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</si>
  <si>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</si>
  <si>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</si>
  <si>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</si>
  <si>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</si>
  <si>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</si>
  <si>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</si>
  <si>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</si>
  <si>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</si>
  <si>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</si>
  <si>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</si>
  <si>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</si>
  <si>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</si>
  <si>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</si>
  <si>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</si>
  <si>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</si>
  <si>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</si>
  <si>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</si>
  <si>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</si>
  <si>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</si>
  <si>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</si>
  <si>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</si>
  <si>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</si>
  <si>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</si>
  <si>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</si>
  <si>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</si>
  <si>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</si>
  <si>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</si>
  <si>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</si>
  <si>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</si>
  <si>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</si>
  <si>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</si>
  <si>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</si>
  <si>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</si>
  <si>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</si>
  <si>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</si>
  <si>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</si>
  <si>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</si>
  <si>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</si>
  <si>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</si>
  <si>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</si>
  <si>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</si>
  <si>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</si>
  <si>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</si>
  <si>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</si>
  <si>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</si>
  <si>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</si>
  <si>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</si>
  <si>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</si>
  <si>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</si>
  <si>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</si>
  <si>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</si>
  <si>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</si>
  <si>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</si>
  <si>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</si>
  <si>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</si>
  <si>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</si>
  <si>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</si>
  <si>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</si>
  <si>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</si>
  <si>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</si>
  <si>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</si>
  <si>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</si>
  <si>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</si>
  <si>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</si>
  <si>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</si>
  <si>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</si>
  <si>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</si>
  <si>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</si>
  <si>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</si>
  <si>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</si>
  <si>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</si>
  <si>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</si>
  <si>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</si>
  <si>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</si>
  <si>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</si>
  <si>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</si>
  <si>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</si>
  <si>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</si>
  <si>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</si>
  <si>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</si>
  <si>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</si>
  <si>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</si>
  <si>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</si>
  <si>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</si>
  <si>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</si>
  <si>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</si>
  <si>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</si>
  <si>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</si>
  <si>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</si>
  <si>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</si>
  <si>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</si>
  <si>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</si>
  <si>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</si>
  <si>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</si>
  <si>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</si>
  <si>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</si>
  <si>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</si>
  <si>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</si>
  <si>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</si>
  <si>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</si>
  <si>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</si>
  <si>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</si>
  <si>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</si>
  <si>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</si>
  <si>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</si>
  <si>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</si>
  <si>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</si>
  <si>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</si>
  <si>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</si>
  <si>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</si>
  <si>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</si>
  <si>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</si>
  <si>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</si>
  <si>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</si>
  <si>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</si>
  <si>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</si>
  <si>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</si>
  <si>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</si>
  <si>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</si>
  <si>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</si>
  <si>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</si>
  <si>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</si>
  <si>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</si>
  <si>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</si>
  <si>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</si>
  <si>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</si>
  <si>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</si>
  <si>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</si>
  <si>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</si>
  <si>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</si>
  <si>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</si>
  <si>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</si>
  <si>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</si>
  <si>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</si>
  <si>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</si>
  <si>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</si>
  <si>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</si>
  <si>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</si>
  <si>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</si>
  <si>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</si>
  <si>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</si>
  <si>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</si>
  <si>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</si>
  <si>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</si>
  <si>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</si>
  <si>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</si>
  <si>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</si>
  <si>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</si>
  <si>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</si>
  <si>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</si>
  <si>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</si>
  <si>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</si>
  <si>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</si>
  <si>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</si>
  <si>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</si>
  <si>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</si>
  <si>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</si>
  <si>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</si>
  <si>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</si>
  <si>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</si>
  <si>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</si>
  <si>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</si>
  <si>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</si>
  <si>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</si>
  <si>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</si>
  <si>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</si>
  <si>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</si>
  <si>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</si>
  <si>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</si>
  <si>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</si>
  <si>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</si>
  <si>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</si>
  <si>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</si>
  <si>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</si>
  <si>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</si>
  <si>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</si>
  <si>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</si>
  <si>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</si>
  <si>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</si>
  <si>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</si>
  <si>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</si>
  <si>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</si>
  <si>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</si>
  <si>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</si>
  <si>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</si>
  <si>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</si>
  <si>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</si>
  <si>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</si>
  <si>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</si>
  <si>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</si>
  <si>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</si>
  <si>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</si>
  <si>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</si>
  <si>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</si>
  <si>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</si>
  <si>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</si>
  <si>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</si>
  <si>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</si>
  <si>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</si>
  <si>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</si>
  <si>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</si>
  <si>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</si>
  <si>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</si>
  <si>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</si>
  <si>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</si>
  <si>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</si>
  <si>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</si>
  <si>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</si>
  <si>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</si>
  <si>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</si>
  <si>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</si>
  <si>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</si>
  <si>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</si>
  <si>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</si>
  <si>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</si>
  <si>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</si>
  <si>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</si>
  <si>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</si>
  <si>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</si>
  <si>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</si>
  <si>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</si>
  <si>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</si>
  <si>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</si>
  <si>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</si>
  <si>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</si>
  <si>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</si>
  <si>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</si>
  <si>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</si>
  <si>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</si>
  <si>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</si>
  <si>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</si>
  <si>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</si>
  <si>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</si>
  <si>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</si>
  <si>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</si>
  <si>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</si>
  <si>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</si>
  <si>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</si>
  <si>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</si>
  <si>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</si>
  <si>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</si>
  <si>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</si>
  <si>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</si>
  <si>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</si>
  <si>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</si>
  <si>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</si>
  <si>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</si>
  <si>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</si>
  <si>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</si>
  <si>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</si>
  <si>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</si>
  <si>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</si>
  <si>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</si>
  <si>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</si>
  <si>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</si>
  <si>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</si>
  <si>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</si>
  <si>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</si>
  <si>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</si>
  <si>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</si>
  <si>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</si>
  <si>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</si>
  <si>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</si>
  <si>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</si>
  <si>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</si>
  <si>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</si>
  <si>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</si>
  <si>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</si>
  <si>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</si>
  <si>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</si>
  <si>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</si>
  <si>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</si>
  <si>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</si>
  <si>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</si>
  <si>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</si>
  <si>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</si>
  <si>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</si>
  <si>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</si>
  <si>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</si>
  <si>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</si>
  <si>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</si>
  <si>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</si>
  <si>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</si>
  <si>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</si>
  <si>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</si>
  <si>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</si>
  <si>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</si>
  <si>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</si>
  <si>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</si>
  <si>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</si>
  <si>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</si>
  <si>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</si>
  <si>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</si>
  <si>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</si>
  <si>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</si>
  <si>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</si>
  <si>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</si>
  <si>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</si>
  <si>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</si>
  <si>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</si>
  <si>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</si>
  <si>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</si>
  <si>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</si>
  <si>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</si>
  <si>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</si>
  <si>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</si>
  <si>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</si>
  <si>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</si>
  <si>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</si>
  <si>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</si>
  <si>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</si>
  <si>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</si>
  <si>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</si>
  <si>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</si>
  <si>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</si>
  <si>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</si>
  <si>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</si>
  <si>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</si>
  <si>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</si>
  <si>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</si>
  <si>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</si>
  <si>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</si>
  <si>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</si>
  <si>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</si>
  <si>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</si>
  <si>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</si>
  <si>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</si>
  <si>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</si>
  <si>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</si>
  <si>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</si>
  <si>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</si>
  <si>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</si>
  <si>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</si>
  <si>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</si>
  <si>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</si>
  <si>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</si>
  <si>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</si>
  <si>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</si>
  <si>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</si>
  <si>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</si>
  <si>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</si>
  <si>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</si>
  <si>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</si>
  <si>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</si>
  <si>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</si>
  <si>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</si>
  <si>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</si>
  <si>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</si>
  <si>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</si>
  <si>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</si>
  <si>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</si>
  <si>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</si>
  <si>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</si>
  <si>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</si>
  <si>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</si>
  <si>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</si>
  <si>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</si>
  <si>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</si>
  <si>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</si>
  <si>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</si>
  <si>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</si>
  <si>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</si>
  <si>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</si>
  <si>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</si>
  <si>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</si>
  <si>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</si>
  <si>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</si>
  <si>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</si>
  <si>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</si>
  <si>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</si>
  <si>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</si>
  <si>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</si>
  <si>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</si>
  <si>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</si>
  <si>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</si>
  <si>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</si>
  <si>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</si>
  <si>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</si>
  <si>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</si>
  <si>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</si>
  <si>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</si>
  <si>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</si>
  <si>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</si>
  <si>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</si>
  <si>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</si>
  <si>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</si>
  <si>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</si>
  <si>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</si>
  <si>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</si>
  <si>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</si>
  <si>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</si>
  <si>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</si>
  <si>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</si>
  <si>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</si>
  <si>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</si>
  <si>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</si>
  <si>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</si>
  <si>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</si>
  <si>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</si>
  <si>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</si>
  <si>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</si>
  <si>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</si>
  <si>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</si>
  <si>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</si>
  <si>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</si>
  <si>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</si>
  <si>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</si>
  <si>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</si>
  <si>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</si>
  <si>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</si>
  <si>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</si>
  <si>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</si>
  <si>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</si>
  <si>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</si>
  <si>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</si>
  <si>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</si>
  <si>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</si>
  <si>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</si>
  <si>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</si>
  <si>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</si>
  <si>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</si>
  <si>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</si>
  <si>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</si>
  <si>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</si>
  <si>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</si>
  <si>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</si>
  <si>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</si>
  <si>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</si>
  <si>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</si>
  <si>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</si>
  <si>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</si>
  <si>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</si>
  <si>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</si>
  <si>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</si>
  <si>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</si>
  <si>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</si>
  <si>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</si>
  <si>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</si>
  <si>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</si>
  <si>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</si>
  <si>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</si>
  <si>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</si>
  <si>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</si>
  <si>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</si>
  <si>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</si>
  <si>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</si>
  <si>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</si>
  <si>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</si>
  <si>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</si>
  <si>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</si>
  <si>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</si>
  <si>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</si>
  <si>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</si>
  <si>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</si>
  <si>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</si>
  <si>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</si>
  <si>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</si>
  <si>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</si>
  <si>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</si>
  <si>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</si>
  <si>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</si>
  <si>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</si>
  <si>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</si>
  <si>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</si>
  <si>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</si>
  <si>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</si>
  <si>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</si>
  <si>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</si>
  <si>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</si>
  <si>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</si>
  <si>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</si>
  <si>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</si>
  <si>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</si>
  <si>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</si>
  <si>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</si>
  <si>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</si>
  <si>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</si>
  <si>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</si>
  <si>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</si>
  <si>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</si>
  <si>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</si>
  <si>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</si>
  <si>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</si>
  <si>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</si>
  <si>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</si>
  <si>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</si>
  <si>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</si>
  <si>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</si>
  <si>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</si>
  <si>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</si>
  <si>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</si>
  <si>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</si>
  <si>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</si>
  <si>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</si>
  <si>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</si>
  <si>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</si>
  <si>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</si>
  <si>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</si>
  <si>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</si>
  <si>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</si>
  <si>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</si>
  <si>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</si>
  <si>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</si>
  <si>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</si>
  <si>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</si>
  <si>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</si>
  <si>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</si>
  <si>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</si>
  <si>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</si>
  <si>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</si>
  <si>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</si>
  <si>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</si>
  <si>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</si>
  <si>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</si>
  <si>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</si>
  <si>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</si>
  <si>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</si>
  <si>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</si>
  <si>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</si>
  <si>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</si>
  <si>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</si>
  <si>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</si>
  <si>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</si>
  <si>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</si>
  <si>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</si>
  <si>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</si>
  <si>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</si>
  <si>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</si>
  <si>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</si>
  <si>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</si>
  <si>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</si>
  <si>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</si>
  <si>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</si>
  <si>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</si>
  <si>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</si>
  <si>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</si>
  <si>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</si>
  <si>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</si>
  <si>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</si>
  <si>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</si>
  <si>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</si>
  <si>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</si>
  <si>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</si>
  <si>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</si>
  <si>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</si>
  <si>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</si>
  <si>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</si>
  <si>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</si>
  <si>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</si>
  <si>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</si>
  <si>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</si>
  <si>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</si>
  <si>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</si>
  <si>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</si>
  <si>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</si>
  <si>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</si>
  <si>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</si>
  <si>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</si>
  <si>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</si>
  <si>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</si>
  <si>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</si>
  <si>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</si>
  <si>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</si>
  <si>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</si>
  <si>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</si>
  <si>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</si>
  <si>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</si>
  <si>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</si>
  <si>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</si>
  <si>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</si>
  <si>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</si>
  <si>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</si>
  <si>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</si>
  <si>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</si>
  <si>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</si>
  <si>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</si>
  <si>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</si>
  <si>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</si>
  <si>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</si>
  <si>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</si>
  <si>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</si>
  <si>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</si>
  <si>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</si>
  <si>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</si>
  <si>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</si>
  <si>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</si>
  <si>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</si>
  <si>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</si>
  <si>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</si>
  <si>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</si>
  <si>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</si>
  <si>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</si>
  <si>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</si>
  <si>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</si>
  <si>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</si>
  <si>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</si>
  <si>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</si>
  <si>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</si>
  <si>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</si>
  <si>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</si>
  <si>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</si>
  <si>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</si>
  <si>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</si>
  <si>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</si>
  <si>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</si>
  <si>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</si>
  <si>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</si>
  <si>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</si>
  <si>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</si>
  <si>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</si>
  <si>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</si>
  <si>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</si>
  <si>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</si>
  <si>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</si>
  <si>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</si>
  <si>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</si>
  <si>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</si>
  <si>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</si>
  <si>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</si>
  <si>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</si>
  <si>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</si>
  <si>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</si>
  <si>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</si>
  <si>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</si>
  <si>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</si>
  <si>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</si>
  <si>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</si>
  <si>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</si>
  <si>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</si>
  <si>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</si>
  <si>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</si>
  <si>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</si>
  <si>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</si>
  <si>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</si>
  <si>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</si>
  <si>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</si>
  <si>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</si>
  <si>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</si>
  <si>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</si>
  <si>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</si>
  <si>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</si>
  <si>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</si>
  <si>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</si>
  <si>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</si>
  <si>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</si>
  <si>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</si>
  <si>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</si>
  <si>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</si>
  <si>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</si>
  <si>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</si>
  <si>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</si>
  <si>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</si>
  <si>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</si>
  <si>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</si>
  <si>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</si>
  <si>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</si>
  <si>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</si>
  <si>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</si>
  <si>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</si>
  <si>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</si>
  <si>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</si>
  <si>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</si>
  <si>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</si>
  <si>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</si>
  <si>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</si>
  <si>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</si>
  <si>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</si>
  <si>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</si>
  <si>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</si>
  <si>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</si>
  <si>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</si>
  <si>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</si>
  <si>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</si>
  <si>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</si>
  <si>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</si>
  <si>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</si>
  <si>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</si>
  <si>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</si>
  <si>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</si>
  <si>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</si>
  <si>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</si>
  <si>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</si>
  <si>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</si>
  <si>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</si>
  <si>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</si>
  <si>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</si>
  <si>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</si>
  <si>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</si>
  <si>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</si>
  <si>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</si>
  <si>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</si>
  <si>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</si>
  <si>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</si>
  <si>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</si>
  <si>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</si>
  <si>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</si>
  <si>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</si>
  <si>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</si>
  <si>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</si>
  <si>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</si>
  <si>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</si>
  <si>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</si>
  <si>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</si>
  <si>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</si>
  <si>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</si>
  <si>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</si>
  <si>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</si>
  <si>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</si>
  <si>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</si>
  <si>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</si>
  <si>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</si>
  <si>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</si>
  <si>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</si>
  <si>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</si>
  <si>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</si>
  <si>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</si>
  <si>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</si>
  <si>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</si>
  <si>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</si>
  <si>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</si>
  <si>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</si>
  <si>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</si>
  <si>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</si>
  <si>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</si>
  <si>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</si>
  <si>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</si>
  <si>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</si>
  <si>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</si>
  <si>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</si>
  <si>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</si>
  <si>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</si>
  <si>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</si>
  <si>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</si>
  <si>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</si>
  <si>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</si>
  <si>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</si>
  <si>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</si>
  <si>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</si>
  <si>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</si>
  <si>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</si>
  <si>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</si>
  <si>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</si>
  <si>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</si>
  <si>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</si>
  <si>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</si>
  <si>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</si>
  <si>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</si>
  <si>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</si>
  <si>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</si>
  <si>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</si>
  <si>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</si>
  <si>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</si>
  <si>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</si>
  <si>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</si>
  <si>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</si>
  <si>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</si>
  <si>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</si>
  <si>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</si>
  <si>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</si>
  <si>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</si>
  <si>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</si>
  <si>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</si>
  <si>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</si>
  <si>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</si>
  <si>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</si>
  <si>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</si>
  <si>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</si>
  <si>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</si>
  <si>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</si>
  <si>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</si>
  <si>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</si>
  <si>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</si>
  <si>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</si>
  <si>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</si>
  <si>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</si>
  <si>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</si>
  <si>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</si>
  <si>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</si>
  <si>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</si>
  <si>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</si>
  <si>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</si>
  <si>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</si>
  <si>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</si>
  <si>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</si>
  <si>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</si>
  <si>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</si>
  <si>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</si>
  <si>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</si>
  <si>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</si>
  <si>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</si>
  <si>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</si>
  <si>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</si>
  <si>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</si>
  <si>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</si>
  <si>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</si>
  <si>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</si>
  <si>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</si>
  <si>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</si>
  <si>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</si>
  <si>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</si>
  <si>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</si>
  <si>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</si>
  <si>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</si>
  <si>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</si>
  <si>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</si>
  <si>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</si>
  <si>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</si>
  <si>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</si>
  <si>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</si>
  <si>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</si>
  <si>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</si>
  <si>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</si>
  <si>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</si>
  <si>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</si>
  <si>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</si>
  <si>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</si>
  <si>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</si>
  <si>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</si>
  <si>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</si>
  <si>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</si>
  <si>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</si>
  <si>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</si>
  <si>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</si>
  <si>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</si>
  <si>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</si>
  <si>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</si>
  <si>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</si>
  <si>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</si>
  <si>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</si>
  <si>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</si>
  <si>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</si>
  <si>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</si>
  <si>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</si>
  <si>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</si>
  <si>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</si>
  <si>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</si>
  <si>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</si>
  <si>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</si>
  <si>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</si>
  <si>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</si>
  <si>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</si>
  <si>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</si>
  <si>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</si>
  <si>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</si>
  <si>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</si>
  <si>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</si>
  <si>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</si>
  <si>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</si>
  <si>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</si>
  <si>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</si>
  <si>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</si>
  <si>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</si>
  <si>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</si>
  <si>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</si>
  <si>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</si>
  <si>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</si>
  <si>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</si>
  <si>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</si>
  <si>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</si>
  <si>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</si>
  <si>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</si>
  <si>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</si>
  <si>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</si>
  <si>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</si>
  <si>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</si>
  <si>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</si>
  <si>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</si>
  <si>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</si>
  <si>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</si>
  <si>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</si>
  <si>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</si>
  <si>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</si>
  <si>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</si>
  <si>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</si>
  <si>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</si>
  <si>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</si>
  <si>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</si>
  <si>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</si>
  <si>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</si>
  <si>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</si>
  <si>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</si>
  <si>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</si>
  <si>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</si>
  <si>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</si>
  <si>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</si>
  <si>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</si>
  <si>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</si>
  <si>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</si>
  <si>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</si>
  <si>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</si>
  <si>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</si>
  <si>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</si>
  <si>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</si>
  <si>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</si>
  <si>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</si>
  <si>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</si>
  <si>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</si>
  <si>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</si>
  <si>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</si>
  <si>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</si>
  <si>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</si>
  <si>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</si>
  <si>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</si>
  <si>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</si>
  <si>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</si>
  <si>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</si>
  <si>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</si>
  <si>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</si>
  <si>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</si>
  <si>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</si>
  <si>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</si>
  <si>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</si>
  <si>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</si>
  <si>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</si>
  <si>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</si>
  <si>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</si>
  <si>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</si>
  <si>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</si>
  <si>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</si>
  <si>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</si>
  <si>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</si>
  <si>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</si>
  <si>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</si>
  <si>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</si>
  <si>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</si>
  <si>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</si>
  <si>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</si>
  <si>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</si>
  <si>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</si>
  <si>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</si>
  <si>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</si>
  <si>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</si>
  <si>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</si>
  <si>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</si>
  <si>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</si>
  <si>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</si>
  <si>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</si>
  <si>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</si>
  <si>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</si>
  <si>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</si>
  <si>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</si>
  <si>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</si>
  <si>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</si>
  <si>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</si>
  <si>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</si>
  <si>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</si>
  <si>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</si>
  <si>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</si>
  <si>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</si>
  <si>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</si>
  <si>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</si>
  <si>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</si>
  <si>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</si>
  <si>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</si>
  <si>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</si>
  <si>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</si>
  <si>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</si>
  <si>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</si>
  <si>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</si>
  <si>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</si>
  <si>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</si>
  <si>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</si>
  <si>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</si>
  <si>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</si>
  <si>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</si>
  <si>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</si>
  <si>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</si>
  <si>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</si>
  <si>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</si>
  <si>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</si>
  <si>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</si>
  <si>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</si>
  <si>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</si>
  <si>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</si>
  <si>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</si>
  <si>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</si>
  <si>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</si>
  <si>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</si>
  <si>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</si>
  <si>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</si>
  <si>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</si>
  <si>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</si>
  <si>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</si>
  <si>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</si>
  <si>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</si>
  <si>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</si>
  <si>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</si>
  <si>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</si>
  <si>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</si>
  <si>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</si>
  <si>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</si>
  <si>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</si>
  <si>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</si>
  <si>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</si>
  <si>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</si>
  <si>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</si>
  <si>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</si>
  <si>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</si>
  <si>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</si>
  <si>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</si>
  <si>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</si>
  <si>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</si>
  <si>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</si>
  <si>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</si>
  <si>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</si>
  <si>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</si>
  <si>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</si>
  <si>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</si>
  <si>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</si>
  <si>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</si>
  <si>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</si>
  <si>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</si>
  <si>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</si>
  <si>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</si>
  <si>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</si>
  <si>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</si>
  <si>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</si>
  <si>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</si>
  <si>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</si>
  <si>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</si>
  <si>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</si>
  <si>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</si>
  <si>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</si>
  <si>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</si>
  <si>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</si>
  <si>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</si>
  <si>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</si>
  <si>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</si>
  <si>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</si>
  <si>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</si>
  <si>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</si>
  <si>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</si>
  <si>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</si>
  <si>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</si>
  <si>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</si>
  <si>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</si>
  <si>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</si>
  <si>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</si>
  <si>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</si>
  <si>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</si>
  <si>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</si>
  <si>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</si>
  <si>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</si>
  <si>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</si>
  <si>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</si>
  <si>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</si>
  <si>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</si>
  <si>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</si>
  <si>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</si>
  <si>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</si>
  <si>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</si>
  <si>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</si>
  <si>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</si>
  <si>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</si>
  <si>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</si>
  <si>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</si>
  <si>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</si>
  <si>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</si>
  <si>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</si>
  <si>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</si>
  <si>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</si>
  <si>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</si>
  <si>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</si>
  <si>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</si>
  <si>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</si>
  <si>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</si>
  <si>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</si>
  <si>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</si>
  <si>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</si>
  <si>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</si>
  <si>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</si>
  <si>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</si>
  <si>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</si>
  <si>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</si>
  <si>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</si>
  <si>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</si>
  <si>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</si>
  <si>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</si>
  <si>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</si>
  <si>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</si>
  <si>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</si>
  <si>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</si>
  <si>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</si>
  <si>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</si>
  <si>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</si>
  <si>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</si>
  <si>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</si>
  <si>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</si>
  <si>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</si>
  <si>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</si>
  <si>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</si>
  <si>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</si>
  <si>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</si>
  <si>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</si>
  <si>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</si>
  <si>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</si>
  <si>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</si>
  <si>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</si>
  <si>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</si>
  <si>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</si>
  <si>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</si>
  <si>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</si>
  <si>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</si>
  <si>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</si>
  <si>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</si>
  <si>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</si>
  <si>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</si>
  <si>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</si>
  <si>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</si>
  <si>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</si>
  <si>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</si>
  <si>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</si>
  <si>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</si>
  <si>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</si>
  <si>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</si>
  <si>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</si>
  <si>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</si>
  <si>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</si>
  <si>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</si>
  <si>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</si>
  <si>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</si>
  <si>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</si>
  <si>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</si>
  <si>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</si>
  <si>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</si>
  <si>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</si>
  <si>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</si>
  <si>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</si>
  <si>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</si>
  <si>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</si>
  <si>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</si>
  <si>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</si>
  <si>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</si>
  <si>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</si>
  <si>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</si>
  <si>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</si>
  <si>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</si>
  <si>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</si>
  <si>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</si>
  <si>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</si>
  <si>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</si>
  <si>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</si>
  <si>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</si>
  <si>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</si>
  <si>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</si>
  <si>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</si>
  <si>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</si>
  <si>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</si>
  <si>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</si>
  <si>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</si>
  <si>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</si>
  <si>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</si>
  <si>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</si>
  <si>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</si>
  <si>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</si>
  <si>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</si>
  <si>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</si>
  <si>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</si>
  <si>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</si>
  <si>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</si>
  <si>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</si>
  <si>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</si>
  <si>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</si>
  <si>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</si>
  <si>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</si>
  <si>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</si>
  <si>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</si>
  <si>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</si>
  <si>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</si>
  <si>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</si>
  <si>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</si>
  <si>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</si>
  <si>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</si>
  <si>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</si>
  <si>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</si>
  <si>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</si>
  <si>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</si>
  <si>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</si>
  <si>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</si>
  <si>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</si>
  <si>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</si>
  <si>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</si>
  <si>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</si>
  <si>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</si>
  <si>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</si>
  <si>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</si>
  <si>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</si>
  <si>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</si>
  <si>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</si>
  <si>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</si>
  <si>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</si>
  <si>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</si>
  <si>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</si>
  <si>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</si>
  <si>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</si>
  <si>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</si>
  <si>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</si>
  <si>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</si>
  <si>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</si>
  <si>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</si>
  <si>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</si>
  <si>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</si>
  <si>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</si>
  <si>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</si>
  <si>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</si>
  <si>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</si>
  <si>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</si>
  <si>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</si>
  <si>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</si>
  <si>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</si>
  <si>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</si>
  <si>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</si>
  <si>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</si>
  <si>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</si>
  <si>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</si>
  <si>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</si>
  <si>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</si>
  <si>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</si>
  <si>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</si>
  <si>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</si>
  <si>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</si>
  <si>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</si>
  <si>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</si>
  <si>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</si>
  <si>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</si>
  <si>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</si>
  <si>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</si>
  <si>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</si>
  <si>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</si>
  <si>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</si>
  <si>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</si>
  <si>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</si>
  <si>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</si>
  <si>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</si>
  <si>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</si>
  <si>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</si>
  <si>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</si>
  <si>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</si>
  <si>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</si>
  <si>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</si>
  <si>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</si>
  <si>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</si>
  <si>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</si>
  <si>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</si>
  <si>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</si>
  <si>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</si>
  <si>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</si>
  <si>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</si>
  <si>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</si>
  <si>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</si>
  <si>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</si>
  <si>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</si>
  <si>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</si>
  <si>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</si>
  <si>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</si>
  <si>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</si>
  <si>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</si>
  <si>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</si>
  <si>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</si>
  <si>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</si>
  <si>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</si>
  <si>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</si>
  <si>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</si>
  <si>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</si>
  <si>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</si>
  <si>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</si>
  <si>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</si>
  <si>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</si>
  <si>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</si>
  <si>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</si>
  <si>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</si>
  <si>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</si>
  <si>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</si>
  <si>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</si>
  <si>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</si>
  <si>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</si>
  <si>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</si>
  <si>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</si>
  <si>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</si>
  <si>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</si>
  <si>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</si>
  <si>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</si>
  <si>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</si>
  <si>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</si>
  <si>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</si>
  <si>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</si>
  <si>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</si>
  <si>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</si>
  <si>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</si>
  <si>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</si>
  <si>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</si>
  <si>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</si>
  <si>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</si>
  <si>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</si>
  <si>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</si>
  <si>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</si>
  <si>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</si>
  <si>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</si>
  <si>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</si>
  <si>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</si>
  <si>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</si>
  <si>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</si>
  <si>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</si>
  <si>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</si>
  <si>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</si>
  <si>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</si>
  <si>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</si>
  <si>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</si>
  <si>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</si>
  <si>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</si>
  <si>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</si>
  <si>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</si>
  <si>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</si>
  <si>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</si>
  <si>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</si>
  <si>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</si>
  <si>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</si>
  <si>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</si>
  <si>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</si>
  <si>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</si>
  <si>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</si>
  <si>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</si>
  <si>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</si>
  <si>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</si>
  <si>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</si>
  <si>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</si>
  <si>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</si>
  <si>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</si>
  <si>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</si>
  <si>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</si>
  <si>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</si>
  <si>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</si>
  <si>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</si>
  <si>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</si>
  <si>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</si>
  <si>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</si>
  <si>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</si>
  <si>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</si>
  <si>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</si>
  <si>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</si>
  <si>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</si>
  <si>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</si>
  <si>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</si>
  <si>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</si>
  <si>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</si>
  <si>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</si>
  <si>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</si>
  <si>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</si>
  <si>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</si>
  <si>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</si>
  <si>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</si>
  <si>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</si>
  <si>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</si>
  <si>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</si>
  <si>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</si>
  <si>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</si>
  <si>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</si>
  <si>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</si>
  <si>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</si>
  <si>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</si>
  <si>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</si>
  <si>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</si>
  <si>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</si>
  <si>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</si>
  <si>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</si>
  <si>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</si>
  <si>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</si>
  <si>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</si>
  <si>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</si>
  <si>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</si>
  <si>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</si>
  <si>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</si>
  <si>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</si>
  <si>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</si>
  <si>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</si>
  <si>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</si>
  <si>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</si>
  <si>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</si>
  <si>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</si>
  <si>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</si>
  <si>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</si>
  <si>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</si>
  <si>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</si>
  <si>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</si>
  <si>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</si>
  <si>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</si>
  <si>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</si>
  <si>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</si>
  <si>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</si>
  <si>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</si>
  <si>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</si>
  <si>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</si>
  <si>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</si>
  <si>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</si>
  <si>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</si>
  <si>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</si>
  <si>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</si>
  <si>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</si>
  <si>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</si>
  <si>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</si>
  <si>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</si>
  <si>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</si>
  <si>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</si>
  <si>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</si>
  <si>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</si>
  <si>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</si>
  <si>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</si>
  <si>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</si>
  <si>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</si>
  <si>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</si>
  <si>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</si>
  <si>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</si>
  <si>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</si>
  <si>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</si>
  <si>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</si>
  <si>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</si>
  <si>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</si>
  <si>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</si>
  <si>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</si>
  <si>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</si>
  <si>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</si>
  <si>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</si>
  <si>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</si>
  <si>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</si>
  <si>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</si>
  <si>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</si>
  <si>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</si>
  <si>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</si>
  <si>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</si>
  <si>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</si>
  <si>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</si>
  <si>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</si>
  <si>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</si>
  <si>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</si>
  <si>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</si>
  <si>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</si>
  <si>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</si>
  <si>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</si>
  <si>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</si>
  <si>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</si>
  <si>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</si>
  <si>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</si>
  <si>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</si>
  <si>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</si>
  <si>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</si>
  <si>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</si>
  <si>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</si>
  <si>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</si>
  <si>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</si>
  <si>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</si>
  <si>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</si>
  <si>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</si>
  <si>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</si>
  <si>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</si>
  <si>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</si>
  <si>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</si>
  <si>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</si>
  <si>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</si>
  <si>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</si>
  <si>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</si>
  <si>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</si>
  <si>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</si>
  <si>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</si>
  <si>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</si>
  <si>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</si>
  <si>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</si>
  <si>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</si>
  <si>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</si>
  <si>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</si>
  <si>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</si>
  <si>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</si>
  <si>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</si>
  <si>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</si>
  <si>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</si>
  <si>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</si>
  <si>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</si>
  <si>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</si>
  <si>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</si>
  <si>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</si>
  <si>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</si>
  <si>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</si>
  <si>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</si>
  <si>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</si>
  <si>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</si>
  <si>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</si>
  <si>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</si>
  <si>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</si>
  <si>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</si>
  <si>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</si>
  <si>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</si>
  <si>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</si>
  <si>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</si>
  <si>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</si>
  <si>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</si>
  <si>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</si>
  <si>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</si>
  <si>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</si>
  <si>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</si>
  <si>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</si>
  <si>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</si>
  <si>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</si>
  <si>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</si>
  <si>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</si>
  <si>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</si>
  <si>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</si>
  <si>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</si>
  <si>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</si>
  <si>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</si>
  <si>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</si>
  <si>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</si>
  <si>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</si>
  <si>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</si>
  <si>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</si>
  <si>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</si>
  <si>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</si>
  <si>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</si>
  <si>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</si>
  <si>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</si>
  <si>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</si>
  <si>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</si>
  <si>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</si>
  <si>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</si>
  <si>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</si>
  <si>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</si>
  <si>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</si>
  <si>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</si>
  <si>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</si>
  <si>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</si>
  <si>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</si>
  <si>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</si>
  <si>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</si>
  <si>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</si>
  <si>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</si>
  <si>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</si>
  <si>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</si>
  <si>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</si>
  <si>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</si>
  <si>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</si>
  <si>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</si>
  <si>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</si>
  <si>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</si>
  <si>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</si>
  <si>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</si>
  <si>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</si>
  <si>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</si>
  <si>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</si>
  <si>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</si>
  <si>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</si>
  <si>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</si>
  <si>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</si>
  <si>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</si>
  <si>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</si>
  <si>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</si>
  <si>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</si>
  <si>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</si>
  <si>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</si>
  <si>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</si>
  <si>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</si>
  <si>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</si>
  <si>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</si>
  <si>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</si>
  <si>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</si>
  <si>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</si>
  <si>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</si>
  <si>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</si>
  <si>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</si>
  <si>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</si>
  <si>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</si>
  <si>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</si>
  <si>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</si>
  <si>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</si>
  <si>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</si>
  <si>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</si>
  <si>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</si>
  <si>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</si>
  <si>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</si>
  <si>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</si>
  <si>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</si>
  <si>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</si>
  <si>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</si>
  <si>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</si>
  <si>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</si>
  <si>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</si>
  <si>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</si>
  <si>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</si>
  <si>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</si>
  <si>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</si>
  <si>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</si>
  <si>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</si>
  <si>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</si>
  <si>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</si>
  <si>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</si>
  <si>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</si>
  <si>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</si>
  <si>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</si>
  <si>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</si>
  <si>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</si>
  <si>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</si>
  <si>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</si>
  <si>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</si>
  <si>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</si>
  <si>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</si>
  <si>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</si>
  <si>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</si>
  <si>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</si>
  <si>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</si>
  <si>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</si>
  <si>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</si>
  <si>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</si>
  <si>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</si>
  <si>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</si>
  <si>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</si>
  <si>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</si>
  <si>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</si>
  <si>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</si>
  <si>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</si>
  <si>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</si>
  <si>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</si>
  <si>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</si>
  <si>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</si>
  <si>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</si>
  <si>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</si>
  <si>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</si>
  <si>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</si>
  <si>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</si>
  <si>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</si>
  <si>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</si>
  <si>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</si>
  <si>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</si>
  <si>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</si>
  <si>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</si>
  <si>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</si>
  <si>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</si>
  <si>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</si>
  <si>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</si>
  <si>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</si>
  <si>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</si>
  <si>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</si>
  <si>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</si>
  <si>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</si>
  <si>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</si>
  <si>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</si>
  <si>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</si>
  <si>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</si>
  <si>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</si>
  <si>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</si>
  <si>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</si>
  <si>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</si>
  <si>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</si>
  <si>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</si>
  <si>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</si>
  <si>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</si>
  <si>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</si>
  <si>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</si>
  <si>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</si>
  <si>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</si>
  <si>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</si>
  <si>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</si>
  <si>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</si>
  <si>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</si>
  <si>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</si>
  <si>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</si>
  <si>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</si>
  <si>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</si>
  <si>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</si>
  <si>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</si>
  <si>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</si>
  <si>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</si>
  <si>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</si>
  <si>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</si>
  <si>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</si>
  <si>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</si>
  <si>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</si>
  <si>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</si>
  <si>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</si>
  <si>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</si>
  <si>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</si>
  <si>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</si>
  <si>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</si>
  <si>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</si>
  <si>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</si>
  <si>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</si>
  <si>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</si>
  <si>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</si>
  <si>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</si>
  <si>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</si>
  <si>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</si>
  <si>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</si>
  <si>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</si>
  <si>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</si>
  <si>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</si>
  <si>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</si>
  <si>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</si>
  <si>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</si>
  <si>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</si>
  <si>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</si>
  <si>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</si>
  <si>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</si>
  <si>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</si>
  <si>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</si>
  <si>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</si>
  <si>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</si>
  <si>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</si>
  <si>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</si>
  <si>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</si>
  <si>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</si>
  <si>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</si>
  <si>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</si>
  <si>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</si>
  <si>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</si>
  <si>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</si>
  <si>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</si>
  <si>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</si>
  <si>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</si>
  <si>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</si>
  <si>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</si>
  <si>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</si>
  <si>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</si>
  <si>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</si>
  <si>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</si>
  <si>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</si>
  <si>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</si>
  <si>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</si>
  <si>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</si>
  <si>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</si>
  <si>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</si>
  <si>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</si>
  <si>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</si>
  <si>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</si>
  <si>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</si>
  <si>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</si>
  <si>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</si>
  <si>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</si>
  <si>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</si>
  <si>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</si>
  <si>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</si>
  <si>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</si>
  <si>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</si>
  <si>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</si>
  <si>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</si>
  <si>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</si>
  <si>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</si>
  <si>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</si>
  <si>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</si>
  <si>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</si>
  <si>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</si>
  <si>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</si>
  <si>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</si>
  <si>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</si>
  <si>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</si>
  <si>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</si>
  <si>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</si>
  <si>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</si>
  <si>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</si>
  <si>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</si>
  <si>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</si>
  <si>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</si>
  <si>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</si>
  <si>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</si>
  <si>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</si>
  <si>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</si>
  <si>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</si>
  <si>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</si>
  <si>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</si>
  <si>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</si>
  <si>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</si>
  <si>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</si>
  <si>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</si>
  <si>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</si>
  <si>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</si>
  <si>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</si>
  <si>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</si>
  <si>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</si>
  <si>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</si>
  <si>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</si>
  <si>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</si>
  <si>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</si>
  <si>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</si>
  <si>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</si>
  <si>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</si>
  <si>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</si>
  <si>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</si>
  <si>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</si>
  <si>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</si>
  <si>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</si>
  <si>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</si>
  <si>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</si>
  <si>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</si>
  <si>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</si>
  <si>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</si>
  <si>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</si>
  <si>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</si>
  <si>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</si>
  <si>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</si>
  <si>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</si>
  <si>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</si>
  <si>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</si>
  <si>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</si>
  <si>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</si>
  <si>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</si>
  <si>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</si>
  <si>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</si>
  <si>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</si>
  <si>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</si>
  <si>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</si>
  <si>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</si>
  <si>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</si>
  <si>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</si>
  <si>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</si>
  <si>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</si>
  <si>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</si>
  <si>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</si>
  <si>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</si>
  <si>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</si>
  <si>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</si>
  <si>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</si>
  <si>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</si>
  <si>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</si>
  <si>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</si>
  <si>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</si>
  <si>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</si>
  <si>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</si>
  <si>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</si>
  <si>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</si>
  <si>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</si>
  <si>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</si>
  <si>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</si>
  <si>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</si>
  <si>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</si>
  <si>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</si>
  <si>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</si>
  <si>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</si>
  <si>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</si>
  <si>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</si>
  <si>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</si>
  <si>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</si>
  <si>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</si>
  <si>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</si>
  <si>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</si>
  <si>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</si>
  <si>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</si>
  <si>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</si>
  <si>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</si>
  <si>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</si>
  <si>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</si>
  <si>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</si>
  <si>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</si>
  <si>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</si>
  <si>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</si>
  <si>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</si>
  <si>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</si>
  <si>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</si>
  <si>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</si>
  <si>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</si>
  <si>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</si>
  <si>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</si>
  <si>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</si>
  <si>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</si>
  <si>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</si>
  <si>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</si>
  <si>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</si>
  <si>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</si>
  <si>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</si>
  <si>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</si>
  <si>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</si>
  <si>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</si>
  <si>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</si>
  <si>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</si>
  <si>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</si>
  <si>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</si>
  <si>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</si>
  <si>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</si>
  <si>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</si>
  <si>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</si>
  <si>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</si>
  <si>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</si>
  <si>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</si>
  <si>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</si>
  <si>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</si>
  <si>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</si>
  <si>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</si>
  <si>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</si>
  <si>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</si>
  <si>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</si>
  <si>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</si>
  <si>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</si>
  <si>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</si>
  <si>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</si>
  <si>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</si>
  <si>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</si>
  <si>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</si>
  <si>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</si>
  <si>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</si>
  <si>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</si>
  <si>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</si>
  <si>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</si>
  <si>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</si>
  <si>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</si>
  <si>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</si>
  <si>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</si>
  <si>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</si>
  <si>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</si>
  <si>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</si>
  <si>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</si>
  <si>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</si>
  <si>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</si>
  <si>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</si>
  <si>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</si>
  <si>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</si>
  <si>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</si>
  <si>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</si>
  <si>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</si>
  <si>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</si>
  <si>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</si>
  <si>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</si>
  <si>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</si>
  <si>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</si>
  <si>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</si>
  <si>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</si>
  <si>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</si>
  <si>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</si>
  <si>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</si>
  <si>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</si>
  <si>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</si>
  <si>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</si>
  <si>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</si>
  <si>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</si>
  <si>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</si>
  <si>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</si>
  <si>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</si>
  <si>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</si>
  <si>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</si>
  <si>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</si>
  <si>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</si>
  <si>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</si>
  <si>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</si>
  <si>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</si>
  <si>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</si>
  <si>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</si>
  <si>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</si>
  <si>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</si>
  <si>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</si>
  <si>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</si>
  <si>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</si>
  <si>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</si>
  <si>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</si>
  <si>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</si>
  <si>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</si>
  <si>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</si>
  <si>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</si>
  <si>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</si>
  <si>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</si>
  <si>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</si>
  <si>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</si>
  <si>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</si>
  <si>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</si>
  <si>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</si>
  <si>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</si>
  <si>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</si>
  <si>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</si>
  <si>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</si>
  <si>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</si>
  <si>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</si>
  <si>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</si>
  <si>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</si>
  <si>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</si>
  <si>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</si>
  <si>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</si>
  <si>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</si>
  <si>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</si>
  <si>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</si>
  <si>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</si>
  <si>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</si>
  <si>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</si>
  <si>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</si>
  <si>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</si>
  <si>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</si>
  <si>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</si>
  <si>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</si>
  <si>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</si>
  <si>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</si>
  <si>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</si>
  <si>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</si>
  <si>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</si>
  <si>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</si>
  <si>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</si>
  <si>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</si>
  <si>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</si>
  <si>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</si>
  <si>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</si>
  <si>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</si>
  <si>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</si>
  <si>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</si>
  <si>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</si>
  <si>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</si>
  <si>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</si>
  <si>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</si>
  <si>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</si>
  <si>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</si>
  <si>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</si>
  <si>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</si>
  <si>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</si>
  <si>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</si>
  <si>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</si>
  <si>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</si>
  <si>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</si>
  <si>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</si>
  <si>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</si>
  <si>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</si>
  <si>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</si>
  <si>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</si>
  <si>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</si>
  <si>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</si>
  <si>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</si>
  <si>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</si>
  <si>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</si>
  <si>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</si>
  <si>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</si>
  <si>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</si>
  <si>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</si>
  <si>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</si>
  <si>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</si>
  <si>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</si>
  <si>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</si>
  <si>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</si>
  <si>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</si>
  <si>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</si>
  <si>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</si>
  <si>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</si>
  <si>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</si>
  <si>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</si>
  <si>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</si>
  <si>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</si>
  <si>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</si>
  <si>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</si>
  <si>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</si>
  <si>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</si>
  <si>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</si>
  <si>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</si>
  <si>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</si>
  <si>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</si>
  <si>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</si>
  <si>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</si>
  <si>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</si>
  <si>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</si>
  <si>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</si>
  <si>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</si>
  <si>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</si>
  <si>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</si>
  <si>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</si>
  <si>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</si>
  <si>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</si>
  <si>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</si>
  <si>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</si>
  <si>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</si>
  <si>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</si>
  <si>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</si>
  <si>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</si>
  <si>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</si>
  <si>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</si>
  <si>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</si>
  <si>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</si>
  <si>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</si>
  <si>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</si>
  <si>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</si>
  <si>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</si>
  <si>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</si>
  <si>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</si>
  <si>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</si>
  <si>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</si>
  <si>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</si>
  <si>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</si>
  <si>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</si>
  <si>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</si>
  <si>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</si>
  <si>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</si>
  <si>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</si>
  <si>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</si>
  <si>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</si>
  <si>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</si>
  <si>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</si>
  <si>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</si>
  <si>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</si>
  <si>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</si>
  <si>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</si>
  <si>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</si>
  <si>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</si>
  <si>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</si>
  <si>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</si>
  <si>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</si>
  <si>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</si>
  <si>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</si>
  <si>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</si>
  <si>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</si>
  <si>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</si>
  <si>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</si>
  <si>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</si>
  <si>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</si>
  <si>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</si>
  <si>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</si>
  <si>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</si>
  <si>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</si>
  <si>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</si>
  <si>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</si>
  <si>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</si>
  <si>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</si>
  <si>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</si>
  <si>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</si>
  <si>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</si>
  <si>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</si>
  <si>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</si>
  <si>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</si>
  <si>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</si>
  <si>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</si>
  <si>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</si>
  <si>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</si>
  <si>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</si>
  <si>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</si>
  <si>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</si>
  <si>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</si>
  <si>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</si>
  <si>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</si>
  <si>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</si>
  <si>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</si>
  <si>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</si>
  <si>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</si>
  <si>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</si>
  <si>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</si>
  <si>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</si>
  <si>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</si>
  <si>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</si>
  <si>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</si>
  <si>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</si>
  <si>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</si>
  <si>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</si>
  <si>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</si>
  <si>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</si>
  <si>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</si>
  <si>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</si>
  <si>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</si>
  <si>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</si>
  <si>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</si>
  <si>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</si>
  <si>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</si>
  <si>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</si>
  <si>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</si>
  <si>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</si>
  <si>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</si>
  <si>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</si>
  <si>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</si>
  <si>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</si>
  <si>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</si>
  <si>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</si>
  <si>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</si>
  <si>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</si>
  <si>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</si>
  <si>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</si>
  <si>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</si>
  <si>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</si>
  <si>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</si>
  <si>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</si>
  <si>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</si>
  <si>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</si>
  <si>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</si>
  <si>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</si>
  <si>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</si>
  <si>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</si>
  <si>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</si>
  <si>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</si>
  <si>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</si>
  <si>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</si>
  <si>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</si>
  <si>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</si>
  <si>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</si>
  <si>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</si>
  <si>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</si>
  <si>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</si>
  <si>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</si>
  <si>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</si>
  <si>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</si>
  <si>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</si>
  <si>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</si>
  <si>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</si>
  <si>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</si>
  <si>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</si>
  <si>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</si>
  <si>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</si>
  <si>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</si>
  <si>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</si>
  <si>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</si>
  <si>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</si>
  <si>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</si>
  <si>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</si>
  <si>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</si>
  <si>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</si>
  <si>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</si>
  <si>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</si>
  <si>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</si>
  <si>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</si>
  <si>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</si>
  <si>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</si>
  <si>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</si>
  <si>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</si>
  <si>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</si>
  <si>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</si>
  <si>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</si>
  <si>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</si>
  <si>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</si>
  <si>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</si>
  <si>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</si>
  <si>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</si>
  <si>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</si>
  <si>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</si>
  <si>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</si>
  <si>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</si>
  <si>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</si>
  <si>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</si>
  <si>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</si>
  <si>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</si>
  <si>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</si>
  <si>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</si>
  <si>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</si>
  <si>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</si>
  <si>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</si>
  <si>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</si>
  <si>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</si>
  <si>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</si>
  <si>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</si>
  <si>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</si>
  <si>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</si>
  <si>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</si>
  <si>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</si>
  <si>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</si>
  <si>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</si>
  <si>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</si>
  <si>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</si>
  <si>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</si>
  <si>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</si>
  <si>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</si>
  <si>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</si>
  <si>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</si>
  <si>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</si>
  <si>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</si>
  <si>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</si>
  <si>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</si>
  <si>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</si>
  <si>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</si>
  <si>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</si>
  <si>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</si>
  <si>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</si>
  <si>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</si>
  <si>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</si>
  <si>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</si>
  <si>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</si>
  <si>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</si>
  <si>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</si>
  <si>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</si>
  <si>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</si>
  <si>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</si>
  <si>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</si>
  <si>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</si>
  <si>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</si>
  <si>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</si>
  <si>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</si>
  <si>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</si>
  <si>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</si>
  <si>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</si>
  <si>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</si>
  <si>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</si>
  <si>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</si>
  <si>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</si>
  <si>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</si>
  <si>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</si>
  <si>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</si>
  <si>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</si>
  <si>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</si>
  <si>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</si>
  <si>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</si>
  <si>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</si>
  <si>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</si>
  <si>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</si>
  <si>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</si>
  <si>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</si>
  <si>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</si>
  <si>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</si>
  <si>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</si>
  <si>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</si>
  <si>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</si>
  <si>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</si>
  <si>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</si>
  <si>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</si>
  <si>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</si>
  <si>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</si>
  <si>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</si>
  <si>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</si>
  <si>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</si>
  <si>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</si>
  <si>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</si>
  <si>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</si>
  <si>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</si>
  <si>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</si>
  <si>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</si>
  <si>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</si>
  <si>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</si>
  <si>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</si>
  <si>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</si>
  <si>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</si>
  <si>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</si>
  <si>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</si>
  <si>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</si>
  <si>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</si>
  <si>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</si>
  <si>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</si>
  <si>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</si>
  <si>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</si>
  <si>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</si>
  <si>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</si>
  <si>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</si>
  <si>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</si>
  <si>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</si>
  <si>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</si>
  <si>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</si>
  <si>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</si>
  <si>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</si>
  <si>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</si>
  <si>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</si>
  <si>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</si>
  <si>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</si>
  <si>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</si>
  <si>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</si>
  <si>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</si>
  <si>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</si>
  <si>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</si>
  <si>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</si>
  <si>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</si>
  <si>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</si>
  <si>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</si>
  <si>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</si>
  <si>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</si>
  <si>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</si>
  <si>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</si>
  <si>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</si>
  <si>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</si>
  <si>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</si>
  <si>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</si>
  <si>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</si>
  <si>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</si>
  <si>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</si>
  <si>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</si>
  <si>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</si>
  <si>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</si>
  <si>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</si>
  <si>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</si>
  <si>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</si>
  <si>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</si>
  <si>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</si>
  <si>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</si>
  <si>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</si>
  <si>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</si>
  <si>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</si>
  <si>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</si>
  <si>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</si>
  <si>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</si>
  <si>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</si>
  <si>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</si>
  <si>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</si>
  <si>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</si>
  <si>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</si>
  <si>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</si>
  <si>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</si>
  <si>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</si>
  <si>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</si>
  <si>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</si>
  <si>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</si>
  <si>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</si>
  <si>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</si>
  <si>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</si>
  <si>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</si>
  <si>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</si>
  <si>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</si>
  <si>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</si>
  <si>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</si>
  <si>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</si>
  <si>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</si>
  <si>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</si>
  <si>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</si>
  <si>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</si>
  <si>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</si>
  <si>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</si>
  <si>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</si>
  <si>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</si>
  <si>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</si>
  <si>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</si>
  <si>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</si>
  <si>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</si>
  <si>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</si>
  <si>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</si>
  <si>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</si>
  <si>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</si>
  <si>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</si>
  <si>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</si>
  <si>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</si>
  <si>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</si>
  <si>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</si>
  <si>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</si>
  <si>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</si>
  <si>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</si>
  <si>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</si>
  <si>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</si>
  <si>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</si>
  <si>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</si>
  <si>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</si>
  <si>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</si>
  <si>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</si>
  <si>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</si>
  <si>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</si>
  <si>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</si>
  <si>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</si>
  <si>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</si>
  <si>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</si>
  <si>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</si>
  <si>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</si>
  <si>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</si>
  <si>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</si>
  <si>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</si>
  <si>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</si>
  <si>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</si>
  <si>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</si>
  <si>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</si>
  <si>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</si>
  <si>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</si>
  <si>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</si>
  <si>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</si>
  <si>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</si>
  <si>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</si>
  <si>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</si>
  <si>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</si>
  <si>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</si>
  <si>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</si>
  <si>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</si>
  <si>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</si>
  <si>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</si>
  <si>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</si>
  <si>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</si>
  <si>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</si>
  <si>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</si>
  <si>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</si>
  <si>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</si>
  <si>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</si>
  <si>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</si>
  <si>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</si>
  <si>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</si>
  <si>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</si>
  <si>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</si>
  <si>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</si>
  <si>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</si>
  <si>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</si>
  <si>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</si>
  <si>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</si>
  <si>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</si>
  <si>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</si>
  <si>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</si>
  <si>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</si>
  <si>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</si>
  <si>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</si>
  <si>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</si>
  <si>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</si>
  <si>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</si>
  <si>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</si>
  <si>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</si>
  <si>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</si>
  <si>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</si>
  <si>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</si>
  <si>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</si>
  <si>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</si>
  <si>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</si>
  <si>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</si>
  <si>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</si>
  <si>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</si>
  <si>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</si>
  <si>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</si>
  <si>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</si>
  <si>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</si>
  <si>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</si>
  <si>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</si>
  <si>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</si>
  <si>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</si>
  <si>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</si>
  <si>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</si>
  <si>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</si>
  <si>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</si>
  <si>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</si>
  <si>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</si>
  <si>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</si>
  <si>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</si>
  <si>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</si>
  <si>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</si>
  <si>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</si>
  <si>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</si>
  <si>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</si>
  <si>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</si>
  <si>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</si>
  <si>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</si>
  <si>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</si>
  <si>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</si>
  <si>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</si>
  <si>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</si>
  <si>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</si>
  <si>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</si>
  <si>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</si>
  <si>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</si>
  <si>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</si>
  <si>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</si>
  <si>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</si>
  <si>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</si>
  <si>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</si>
  <si>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</si>
  <si>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</si>
  <si>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</si>
  <si>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</si>
  <si>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</si>
  <si>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</si>
  <si>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</si>
  <si>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</si>
  <si>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</si>
  <si>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</si>
  <si>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</si>
  <si>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</si>
  <si>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</si>
  <si>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</si>
  <si>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</si>
  <si>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</si>
  <si>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</si>
  <si>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</si>
  <si>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</si>
  <si>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</si>
  <si>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</si>
  <si>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</si>
  <si>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</si>
  <si>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</si>
  <si>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</si>
  <si>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</si>
  <si>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</si>
  <si>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</si>
  <si>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</si>
  <si>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</si>
  <si>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</si>
  <si>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</si>
  <si>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</si>
  <si>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</si>
  <si>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</si>
  <si>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</si>
  <si>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</si>
  <si>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</si>
  <si>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</si>
  <si>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</si>
  <si>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</si>
  <si>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</si>
  <si>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</si>
  <si>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</si>
  <si>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</si>
  <si>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</si>
  <si>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</si>
  <si>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</si>
  <si>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</si>
  <si>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</si>
  <si>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</si>
  <si>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</si>
  <si>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</si>
  <si>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</si>
  <si>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</si>
  <si>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</si>
  <si>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</si>
  <si>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</si>
  <si>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</si>
  <si>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</si>
  <si>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</si>
  <si>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</si>
  <si>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</si>
  <si>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</si>
  <si>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</si>
  <si>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</si>
  <si>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</si>
  <si>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</si>
  <si>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</si>
  <si>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</si>
  <si>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</si>
  <si>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</si>
  <si>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</si>
  <si>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</si>
  <si>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</si>
  <si>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</si>
  <si>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EDUCACION DISTRITAL DE CARTAGENA DE INDIAS</t>
  </si>
  <si>
    <t>7-200-075-2015</t>
  </si>
  <si>
    <t xml:space="preserve">Prestacion del servicio publico educativo en el establecimiento Centro Educativo Nelson Mandela hasta por el numero de beneficiarios 128 estudiantes de los grados transicion,  basica primaria y secundaria  de conformidad de la capacidad maxima de la sede principal debidamente aprobada por la secretaria de educacion distrital </t>
  </si>
  <si>
    <t>7-270-36-2015</t>
  </si>
  <si>
    <t>7-044-060-2016</t>
  </si>
  <si>
    <t>7-027-025-2017</t>
  </si>
  <si>
    <t>Prestacion del servicio publico educativo en el establecimiento Centro Educativo Nelson Mandela hasta por el numero de beneficiarios 288 estudiantes de los grados transicion,  basica primaria y secundaria  de conformidad de la capacidad maxima de la sede principal debidamente aprobada por la secretaria de educacion distrital.</t>
  </si>
  <si>
    <t>7-05-47-2018</t>
  </si>
  <si>
    <t>DAMARIS BETANCOURTH LESCANO</t>
  </si>
  <si>
    <t xml:space="preserve">BARRIO CENTRO EDIFICIO CONCASA OFICINA 706 </t>
  </si>
  <si>
    <t>301-2330343 300-8284318</t>
  </si>
  <si>
    <t xml:space="preserve">fundecen@gmail.com </t>
  </si>
  <si>
    <t>2021-13-10000245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</si>
  <si>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</si>
  <si>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Aunar esfuerzos para brindar atencion en educacion inicial conforme al proyecto educativo institucional, a los niños y niñas matriculados en esta institucion educativa en lols grados de pre jardin, jardin y transicion.</t>
  </si>
  <si>
    <t>001-2019  CIRY</t>
  </si>
  <si>
    <t>CORPORACION INSTITUTO CIRY</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</si>
</sst>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5" zoomScale="70" zoomScaleNormal="70" zoomScaleSheetLayoutView="40" zoomScalePageLayoutView="40" workbookViewId="0">
      <selection activeCell="P53" sqref="P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900468173</v>
      </c>
      <c r="C20" s="5"/>
      <c r="D20" s="73"/>
      <c r="E20" s="5"/>
      <c r="F20" s="5"/>
      <c r="G20" s="5"/>
      <c r="H20" s="243"/>
      <c r="I20" s="149" t="s">
        <v>208</v>
      </c>
      <c r="J20" s="150" t="s">
        <v>210</v>
      </c>
      <c r="K20" s="151">
        <v>976913847</v>
      </c>
      <c r="L20" s="152"/>
      <c r="M20" s="152">
        <v>44561</v>
      </c>
      <c r="N20" s="135">
        <f>+(M20-L20)/30</f>
        <v>1485.3666666666666</v>
      </c>
      <c r="O20" s="138"/>
      <c r="U20" s="134"/>
      <c r="V20" s="105">
        <f ca="1">NOW()</f>
        <v>44194.811358449071</v>
      </c>
      <c r="W20" s="105">
        <f ca="1">NOW()</f>
        <v>44194.811358449071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EDUCATIVA Y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41817</v>
      </c>
      <c r="F48" s="145">
        <v>42004</v>
      </c>
      <c r="G48" s="160">
        <f>IF(AND(E48&lt;&gt;"",F48&lt;&gt;""),((F48-E48)/30),"")</f>
        <v>6.2333333333333334</v>
      </c>
      <c r="H48" s="114" t="s">
        <v>2678</v>
      </c>
      <c r="I48" s="113" t="s">
        <v>208</v>
      </c>
      <c r="J48" s="113" t="s">
        <v>210</v>
      </c>
      <c r="K48" s="116">
        <v>99681997</v>
      </c>
      <c r="L48" s="115" t="s">
        <v>1148</v>
      </c>
      <c r="M48" s="117">
        <v>1</v>
      </c>
      <c r="N48" s="115" t="s">
        <v>27</v>
      </c>
      <c r="O48" s="115" t="s">
        <v>26</v>
      </c>
      <c r="P48" s="78"/>
    </row>
    <row r="49" spans="1:16" s="6" customFormat="1" ht="24.75" customHeight="1" x14ac:dyDescent="0.25">
      <c r="A49" s="143">
        <v>2</v>
      </c>
      <c r="B49" s="111" t="s">
        <v>2676</v>
      </c>
      <c r="C49" s="112" t="s">
        <v>31</v>
      </c>
      <c r="D49" s="110" t="s">
        <v>2679</v>
      </c>
      <c r="E49" s="145">
        <v>42164</v>
      </c>
      <c r="F49" s="145">
        <v>42369</v>
      </c>
      <c r="G49" s="160">
        <f t="shared" ref="G49:G50" si="2">IF(AND(E49&lt;&gt;"",F49&lt;&gt;""),((F49-E49)/30),"")</f>
        <v>6.833333333333333</v>
      </c>
      <c r="H49" s="114" t="s">
        <v>2678</v>
      </c>
      <c r="I49" s="113" t="s">
        <v>208</v>
      </c>
      <c r="J49" s="113" t="s">
        <v>210</v>
      </c>
      <c r="K49" s="116">
        <v>99284508</v>
      </c>
      <c r="L49" s="115" t="s">
        <v>1148</v>
      </c>
      <c r="M49" s="117">
        <v>1</v>
      </c>
      <c r="N49" s="115" t="s">
        <v>27</v>
      </c>
      <c r="O49" s="115" t="s">
        <v>26</v>
      </c>
      <c r="P49" s="78"/>
    </row>
    <row r="50" spans="1:16" s="6" customFormat="1" ht="24.75" customHeight="1" x14ac:dyDescent="0.25">
      <c r="A50" s="143">
        <v>3</v>
      </c>
      <c r="B50" s="111" t="s">
        <v>2676</v>
      </c>
      <c r="C50" s="112" t="s">
        <v>31</v>
      </c>
      <c r="D50" s="110" t="s">
        <v>2680</v>
      </c>
      <c r="E50" s="145">
        <v>42465</v>
      </c>
      <c r="F50" s="145">
        <v>42735</v>
      </c>
      <c r="G50" s="160">
        <f t="shared" si="2"/>
        <v>9</v>
      </c>
      <c r="H50" s="119" t="s">
        <v>2682</v>
      </c>
      <c r="I50" s="113" t="s">
        <v>208</v>
      </c>
      <c r="J50" s="113" t="s">
        <v>210</v>
      </c>
      <c r="K50" s="116">
        <v>256270176</v>
      </c>
      <c r="L50" s="115" t="s">
        <v>1148</v>
      </c>
      <c r="M50" s="117">
        <v>1</v>
      </c>
      <c r="N50" s="115" t="s">
        <v>27</v>
      </c>
      <c r="O50" s="115" t="s">
        <v>26</v>
      </c>
      <c r="P50" s="78"/>
    </row>
    <row r="51" spans="1:16" s="6" customFormat="1" ht="24.75" customHeight="1" outlineLevel="1" x14ac:dyDescent="0.25">
      <c r="A51" s="143">
        <v>4</v>
      </c>
      <c r="B51" s="111" t="s">
        <v>2676</v>
      </c>
      <c r="C51" s="112" t="s">
        <v>31</v>
      </c>
      <c r="D51" s="110" t="s">
        <v>2681</v>
      </c>
      <c r="E51" s="145">
        <v>42781</v>
      </c>
      <c r="F51" s="145">
        <v>43100</v>
      </c>
      <c r="G51" s="160">
        <f t="shared" ref="G51:G107" si="3">IF(AND(E51&lt;&gt;"",F51&lt;&gt;""),((F51-E51)/30),"")</f>
        <v>10.633333333333333</v>
      </c>
      <c r="H51" s="114" t="s">
        <v>2682</v>
      </c>
      <c r="I51" s="113" t="s">
        <v>208</v>
      </c>
      <c r="J51" s="113" t="s">
        <v>210</v>
      </c>
      <c r="K51" s="116">
        <v>266520960</v>
      </c>
      <c r="L51" s="115" t="s">
        <v>1148</v>
      </c>
      <c r="M51" s="117">
        <v>1</v>
      </c>
      <c r="N51" s="115" t="s">
        <v>27</v>
      </c>
      <c r="O51" s="115" t="s">
        <v>26</v>
      </c>
      <c r="P51" s="78"/>
    </row>
    <row r="52" spans="1:16" s="7" customFormat="1" ht="24.75" customHeight="1" outlineLevel="1" x14ac:dyDescent="0.25">
      <c r="A52" s="144">
        <v>5</v>
      </c>
      <c r="B52" s="111" t="s">
        <v>2676</v>
      </c>
      <c r="C52" s="112" t="s">
        <v>31</v>
      </c>
      <c r="D52" s="110" t="s">
        <v>2683</v>
      </c>
      <c r="E52" s="145">
        <v>43128</v>
      </c>
      <c r="F52" s="145">
        <v>43465</v>
      </c>
      <c r="G52" s="160">
        <f t="shared" si="3"/>
        <v>11.233333333333333</v>
      </c>
      <c r="H52" s="119" t="s">
        <v>2682</v>
      </c>
      <c r="I52" s="113" t="s">
        <v>208</v>
      </c>
      <c r="J52" s="113" t="s">
        <v>210</v>
      </c>
      <c r="K52" s="116">
        <v>253120931</v>
      </c>
      <c r="L52" s="115" t="s">
        <v>1148</v>
      </c>
      <c r="M52" s="117">
        <v>1</v>
      </c>
      <c r="N52" s="115" t="s">
        <v>27</v>
      </c>
      <c r="O52" s="115" t="s">
        <v>26</v>
      </c>
      <c r="P52" s="79"/>
    </row>
    <row r="53" spans="1:16" s="7" customFormat="1" ht="24.75" customHeight="1" outlineLevel="1" x14ac:dyDescent="0.25">
      <c r="A53" s="144">
        <v>6</v>
      </c>
      <c r="B53" s="111" t="s">
        <v>2692</v>
      </c>
      <c r="C53" s="112" t="s">
        <v>32</v>
      </c>
      <c r="D53" s="110" t="s">
        <v>2691</v>
      </c>
      <c r="E53" s="145">
        <v>43497</v>
      </c>
      <c r="F53" s="145">
        <v>43799</v>
      </c>
      <c r="G53" s="160">
        <f t="shared" si="3"/>
        <v>10.066666666666666</v>
      </c>
      <c r="H53" s="119" t="s">
        <v>2690</v>
      </c>
      <c r="I53" s="113" t="s">
        <v>208</v>
      </c>
      <c r="J53" s="113" t="s">
        <v>210</v>
      </c>
      <c r="K53" s="116">
        <v>56000000</v>
      </c>
      <c r="L53" s="115" t="s">
        <v>1148</v>
      </c>
      <c r="M53" s="117">
        <v>1</v>
      </c>
      <c r="N53" s="115" t="s">
        <v>27</v>
      </c>
      <c r="O53" s="115" t="s">
        <v>1148</v>
      </c>
      <c r="P53" s="79"/>
    </row>
    <row r="54" spans="1:16" s="7" customFormat="1" ht="24.75" customHeight="1" outlineLevel="1" x14ac:dyDescent="0.25">
      <c r="A54" s="144">
        <v>7</v>
      </c>
      <c r="B54" s="111"/>
      <c r="C54" s="112" t="s">
        <v>32</v>
      </c>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5.0000000000000001E-3</v>
      </c>
      <c r="G179" s="165">
        <f>IF(F179&gt;0,SUM(E179+F179),"")</f>
        <v>2.5000000000000001E-2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24422846.175000001</v>
      </c>
      <c r="F185" s="92"/>
      <c r="G185" s="93"/>
      <c r="H185" s="88"/>
      <c r="I185" s="90" t="s">
        <v>2627</v>
      </c>
      <c r="J185" s="166">
        <f>+SUM(M179:M183)</f>
        <v>0.02</v>
      </c>
      <c r="K185" s="236" t="s">
        <v>2628</v>
      </c>
      <c r="L185" s="236"/>
      <c r="M185" s="94">
        <f>+J185*(SUM(K20:K35))</f>
        <v>19538276.940000001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41974</v>
      </c>
      <c r="D193" s="5"/>
      <c r="E193" s="126">
        <v>1863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2685</v>
      </c>
      <c r="L211" s="21"/>
      <c r="M211" s="21"/>
      <c r="N211" s="21"/>
      <c r="O211" s="8"/>
    </row>
    <row r="212" spans="1:15" x14ac:dyDescent="0.25">
      <c r="A212" s="9"/>
      <c r="B212" s="27" t="s">
        <v>2619</v>
      </c>
      <c r="C212" s="147" t="s">
        <v>2684</v>
      </c>
      <c r="D212" s="21"/>
      <c r="G212" s="27" t="s">
        <v>2621</v>
      </c>
      <c r="H212" s="148" t="s">
        <v>2686</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2020-12-30T00:28:40Z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