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nspiron 1545\Desktop\INVITACIONES 2020\AMAZONAS\leticia 20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<sst xmlns="http://schemas.openxmlformats.org/spreadsheetml/2006/main" count="3121" uniqueCount="2701">
  <si>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</si>
  <si>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</si>
  <si>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</si>
  <si>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</si>
  <si>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</si>
  <si>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</si>
  <si>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</si>
  <si>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</si>
  <si>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</si>
  <si>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</si>
  <si>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</si>
  <si>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</si>
  <si>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</si>
  <si>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</si>
  <si>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</si>
  <si>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</si>
  <si>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</si>
  <si>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</si>
  <si>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</si>
  <si>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</si>
  <si>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</si>
  <si>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</si>
  <si>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</si>
  <si>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</si>
  <si>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</si>
  <si>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</si>
  <si>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</si>
  <si>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</si>
  <si>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</si>
  <si>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</si>
  <si>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</si>
  <si>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</si>
  <si>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</si>
  <si>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</si>
  <si>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</si>
  <si>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</si>
  <si>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</si>
  <si>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</si>
  <si>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</si>
  <si>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</si>
  <si>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</si>
  <si>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</si>
  <si>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</si>
  <si>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</si>
  <si>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</si>
  <si>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</si>
  <si>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</si>
  <si>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</si>
  <si>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</si>
  <si>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</si>
  <si>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</si>
  <si>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</si>
  <si>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</si>
  <si>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</si>
  <si>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</si>
  <si>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</si>
  <si>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</si>
  <si>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</si>
  <si>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</si>
  <si>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</si>
  <si>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</si>
  <si>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</si>
  <si>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</si>
  <si>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</si>
  <si>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</si>
  <si>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</si>
  <si>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</si>
  <si>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</si>
  <si>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</si>
  <si>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</si>
  <si>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</si>
  <si>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</si>
  <si>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</si>
  <si>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</si>
  <si>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</si>
  <si>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</si>
  <si>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</si>
  <si>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</si>
  <si>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</si>
  <si>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</si>
  <si>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</si>
  <si>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</si>
  <si>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</si>
  <si>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</si>
  <si>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</si>
  <si>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</si>
  <si>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</si>
  <si>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</si>
  <si>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</si>
  <si>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</si>
  <si>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</si>
  <si>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</si>
  <si>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</si>
  <si>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</si>
  <si>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</si>
  <si>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</si>
  <si>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</si>
  <si>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</si>
  <si>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</si>
  <si>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</si>
  <si>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</si>
  <si>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</si>
  <si>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</si>
  <si>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</si>
  <si>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</si>
  <si>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</si>
  <si>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</si>
  <si>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</si>
  <si>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</si>
  <si>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</si>
  <si>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</si>
  <si>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</si>
  <si>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</si>
  <si>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</si>
  <si>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</si>
  <si>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</si>
  <si>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</si>
  <si>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</si>
  <si>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</si>
  <si>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</si>
  <si>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</si>
  <si>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</si>
  <si>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</si>
  <si>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</si>
  <si>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</si>
  <si>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</si>
  <si>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</si>
  <si>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</si>
  <si>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</si>
  <si>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</si>
  <si>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</si>
  <si>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</si>
  <si>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</si>
  <si>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</si>
  <si>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</si>
  <si>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</si>
  <si>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</si>
  <si>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</si>
  <si>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</si>
  <si>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</si>
  <si>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</si>
  <si>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</si>
  <si>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</si>
  <si>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</si>
  <si>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</si>
  <si>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</si>
  <si>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</si>
  <si>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</si>
  <si>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</si>
  <si>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</si>
  <si>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</si>
  <si>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</si>
  <si>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</si>
  <si>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</si>
  <si>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</si>
  <si>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</si>
  <si>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</si>
  <si>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</si>
  <si>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</si>
  <si>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</si>
  <si>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</si>
  <si>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</si>
  <si>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</si>
  <si>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</si>
  <si>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</si>
  <si>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</si>
  <si>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</si>
  <si>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</si>
  <si>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</si>
  <si>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</si>
  <si>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</si>
  <si>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</si>
  <si>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</si>
  <si>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</si>
  <si>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</si>
  <si>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</si>
  <si>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</si>
  <si>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</si>
  <si>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</si>
  <si>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</si>
  <si>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</si>
  <si>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</si>
  <si>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</si>
  <si>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</si>
  <si>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</si>
  <si>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</si>
  <si>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</si>
  <si>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</si>
  <si>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</si>
  <si>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</si>
  <si>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</si>
  <si>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</si>
  <si>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</si>
  <si>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</si>
  <si>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</si>
  <si>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</si>
  <si>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</si>
  <si>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</si>
  <si>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</si>
  <si>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</si>
  <si>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</si>
  <si>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</si>
  <si>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</si>
  <si>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</si>
  <si>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</si>
  <si>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</si>
  <si>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</si>
  <si>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</si>
  <si>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</si>
  <si>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</si>
  <si>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</si>
  <si>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</si>
  <si>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</si>
  <si>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</si>
  <si>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</si>
  <si>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</si>
  <si>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</si>
  <si>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</si>
  <si>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</si>
  <si>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</si>
  <si>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</si>
  <si>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</si>
  <si>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</si>
  <si>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</si>
  <si>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</si>
  <si>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</si>
  <si>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</si>
  <si>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</si>
  <si>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</si>
  <si>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</si>
  <si>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</si>
  <si>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</si>
  <si>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</si>
  <si>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</si>
  <si>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</si>
  <si>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</si>
  <si>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</si>
  <si>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</si>
  <si>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</si>
  <si>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</si>
  <si>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</si>
  <si>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</si>
  <si>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</si>
  <si>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</si>
  <si>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</si>
  <si>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</si>
  <si>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</si>
  <si>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</si>
  <si>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</si>
  <si>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</si>
  <si>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</si>
  <si>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</si>
  <si>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</si>
  <si>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</si>
  <si>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</si>
  <si>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</si>
  <si>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</si>
  <si>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</si>
  <si>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</si>
  <si>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</si>
  <si>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</si>
  <si>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</si>
  <si>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</si>
  <si>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</si>
  <si>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</si>
  <si>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</si>
  <si>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</si>
  <si>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</si>
  <si>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</si>
  <si>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</si>
  <si>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</si>
  <si>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</si>
  <si>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</si>
  <si>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</si>
  <si>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</si>
  <si>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</si>
  <si>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</si>
  <si>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</si>
  <si>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</si>
  <si>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</si>
  <si>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</si>
  <si>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</si>
  <si>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</si>
  <si>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</si>
  <si>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</si>
  <si>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</si>
  <si>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</si>
  <si>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</si>
  <si>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</si>
  <si>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</si>
  <si>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</si>
  <si>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</si>
  <si>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</si>
  <si>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</si>
  <si>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</si>
  <si>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</si>
  <si>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</si>
  <si>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</si>
  <si>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</si>
  <si>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</si>
  <si>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</si>
  <si>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</si>
  <si>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</si>
  <si>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</si>
  <si>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</si>
  <si>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</si>
  <si>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</si>
  <si>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</si>
  <si>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</si>
  <si>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</si>
  <si>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</si>
  <si>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</si>
  <si>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</si>
  <si>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</si>
  <si>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</si>
  <si>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</si>
  <si>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</si>
  <si>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</si>
  <si>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</si>
  <si>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</si>
  <si>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</si>
  <si>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</si>
  <si>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</si>
  <si>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</si>
  <si>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</si>
  <si>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</si>
  <si>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</si>
  <si>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</si>
  <si>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</si>
  <si>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</si>
  <si>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</si>
  <si>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</si>
  <si>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</si>
  <si>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</si>
  <si>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</si>
  <si>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</si>
  <si>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</si>
  <si>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</si>
  <si>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</si>
  <si>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</si>
  <si>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</si>
  <si>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</si>
  <si>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</si>
  <si>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</si>
  <si>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</si>
  <si>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</si>
  <si>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</si>
  <si>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</si>
  <si>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</si>
  <si>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</si>
  <si>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</si>
  <si>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</si>
  <si>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</si>
  <si>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</si>
  <si>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</si>
  <si>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</si>
  <si>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</si>
  <si>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</si>
  <si>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</si>
  <si>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</si>
  <si>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</si>
  <si>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</si>
  <si>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</si>
  <si>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</si>
  <si>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</si>
  <si>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</si>
  <si>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</si>
  <si>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</si>
  <si>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</si>
  <si>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</si>
  <si>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</si>
  <si>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</si>
  <si>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</si>
  <si>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</si>
  <si>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</si>
  <si>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</si>
  <si>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</si>
  <si>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</si>
  <si>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</si>
  <si>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</si>
  <si>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</si>
  <si>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</si>
  <si>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</si>
  <si>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</si>
  <si>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</si>
  <si>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</si>
  <si>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</si>
  <si>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</si>
  <si>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</si>
  <si>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</si>
  <si>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</si>
  <si>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</si>
  <si>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</si>
  <si>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</si>
  <si>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</si>
  <si>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</si>
  <si>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</si>
  <si>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</si>
  <si>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</si>
  <si>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</si>
  <si>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</si>
  <si>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</si>
  <si>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</si>
  <si>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</si>
  <si>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</si>
  <si>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</si>
  <si>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</si>
  <si>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</si>
  <si>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</si>
  <si>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</si>
  <si>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</si>
  <si>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</si>
  <si>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</si>
  <si>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</si>
  <si>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</si>
  <si>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</si>
  <si>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</si>
  <si>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</si>
  <si>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</si>
  <si>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</si>
  <si>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</si>
  <si>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</si>
  <si>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</si>
  <si>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</si>
  <si>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</si>
  <si>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</si>
  <si>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</si>
  <si>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</si>
  <si>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</si>
  <si>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</si>
  <si>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</si>
  <si>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</si>
  <si>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</si>
  <si>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</si>
  <si>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</si>
  <si>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</si>
  <si>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</si>
  <si>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</si>
  <si>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</si>
  <si>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</si>
  <si>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</si>
  <si>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</si>
  <si>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</si>
  <si>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</si>
  <si>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</si>
  <si>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</si>
  <si>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</si>
  <si>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</si>
  <si>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</si>
  <si>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</si>
  <si>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</si>
  <si>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</si>
  <si>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</si>
  <si>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</si>
  <si>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</si>
  <si>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</si>
  <si>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</si>
  <si>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</si>
  <si>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</si>
  <si>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</si>
  <si>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</si>
  <si>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</si>
  <si>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</si>
  <si>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</si>
  <si>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</si>
  <si>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</si>
  <si>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</si>
  <si>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</si>
  <si>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</si>
  <si>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</si>
  <si>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</si>
  <si>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</si>
  <si>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</si>
  <si>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</si>
  <si>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</si>
  <si>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</si>
  <si>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</si>
  <si>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</si>
  <si>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</si>
  <si>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</si>
  <si>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</si>
  <si>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</si>
  <si>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</si>
  <si>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</si>
  <si>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</si>
  <si>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</si>
  <si>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</si>
  <si>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</si>
  <si>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</si>
  <si>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</si>
  <si>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</si>
  <si>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</si>
  <si>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</si>
  <si>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</si>
  <si>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</si>
  <si>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</si>
  <si>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</si>
  <si>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</si>
  <si>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</si>
  <si>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</si>
  <si>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</si>
  <si>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</si>
  <si>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</si>
  <si>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</si>
  <si>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</si>
  <si>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</si>
  <si>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</si>
  <si>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</si>
  <si>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</si>
  <si>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</si>
  <si>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</si>
  <si>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</si>
  <si>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</si>
  <si>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</si>
  <si>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</si>
  <si>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</si>
  <si>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</si>
  <si>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</si>
  <si>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</si>
  <si>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</si>
  <si>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</si>
  <si>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</si>
  <si>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</si>
  <si>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</si>
  <si>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</si>
  <si>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</si>
  <si>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</si>
  <si>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</si>
  <si>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</si>
  <si>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</si>
  <si>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</si>
  <si>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</si>
  <si>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</si>
  <si>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</si>
  <si>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</si>
  <si>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</si>
  <si>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</si>
  <si>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</si>
  <si>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</si>
  <si>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</si>
  <si>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</si>
  <si>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</si>
  <si>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</si>
  <si>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</si>
  <si>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</si>
  <si>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</si>
  <si>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</si>
  <si>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</si>
  <si>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</si>
  <si>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</si>
  <si>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</si>
  <si>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</si>
  <si>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</si>
  <si>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</si>
  <si>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</si>
  <si>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</si>
  <si>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</si>
  <si>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</si>
  <si>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</si>
  <si>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</si>
  <si>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</si>
  <si>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</si>
  <si>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</si>
  <si>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</si>
  <si>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</si>
  <si>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</si>
  <si>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</si>
  <si>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</si>
  <si>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</si>
  <si>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</si>
  <si>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</si>
  <si>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</si>
  <si>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</si>
  <si>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</si>
  <si>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</si>
  <si>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</si>
  <si>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</si>
  <si>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</si>
  <si>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</si>
  <si>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</si>
  <si>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</si>
  <si>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</si>
  <si>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</si>
  <si>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</si>
  <si>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</si>
  <si>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</si>
  <si>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</si>
  <si>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</si>
  <si>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</si>
  <si>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</si>
  <si>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</si>
  <si>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</si>
  <si>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</si>
  <si>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</si>
  <si>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</si>
  <si>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</si>
  <si>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</si>
  <si>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</si>
  <si>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</si>
  <si>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</si>
  <si>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</si>
  <si>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</si>
  <si>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</si>
  <si>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</si>
  <si>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</si>
  <si>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</si>
  <si>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</si>
  <si>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</si>
  <si>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</si>
  <si>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</si>
  <si>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</si>
  <si>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</si>
  <si>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</si>
  <si>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</si>
  <si>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</si>
  <si>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</si>
  <si>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</si>
  <si>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</si>
  <si>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</si>
  <si>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</si>
  <si>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</si>
  <si>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</si>
  <si>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</si>
  <si>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</si>
  <si>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</si>
  <si>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</si>
  <si>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</si>
  <si>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</si>
  <si>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</si>
  <si>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</si>
  <si>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</si>
  <si>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</si>
  <si>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</si>
  <si>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</si>
  <si>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</si>
  <si>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</si>
  <si>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</si>
  <si>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</si>
  <si>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</si>
  <si>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</si>
  <si>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</si>
  <si>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</si>
  <si>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</si>
  <si>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</si>
  <si>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</si>
  <si>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</si>
  <si>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</si>
  <si>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</si>
  <si>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</si>
  <si>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</si>
  <si>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</si>
  <si>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</si>
  <si>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</si>
  <si>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</si>
  <si>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</si>
  <si>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</si>
  <si>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</si>
  <si>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</si>
  <si>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</si>
  <si>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</si>
  <si>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</si>
  <si>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</si>
  <si>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</si>
  <si>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</si>
  <si>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</si>
  <si>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</si>
  <si>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</si>
  <si>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</si>
  <si>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</si>
  <si>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</si>
  <si>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</si>
  <si>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</si>
  <si>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</si>
  <si>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</si>
  <si>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</si>
  <si>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</si>
  <si>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</si>
  <si>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</si>
  <si>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</si>
  <si>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</si>
  <si>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</si>
  <si>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</si>
  <si>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</si>
  <si>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</si>
  <si>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</si>
  <si>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</si>
  <si>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</si>
  <si>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</si>
  <si>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</si>
  <si>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</si>
  <si>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</si>
  <si>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</si>
  <si>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</si>
  <si>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</si>
  <si>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</si>
  <si>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</si>
  <si>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</si>
  <si>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</si>
  <si>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</si>
  <si>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</si>
  <si>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</si>
  <si>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</si>
  <si>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</si>
  <si>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</si>
  <si>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</si>
  <si>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</si>
  <si>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</si>
  <si>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</si>
  <si>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</si>
  <si>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</si>
  <si>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</si>
  <si>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</si>
  <si>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</si>
  <si>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</si>
  <si>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</si>
  <si>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</si>
  <si>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</si>
  <si>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</si>
  <si>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</si>
  <si>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</si>
  <si>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</si>
  <si>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</si>
  <si>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</si>
  <si>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</si>
  <si>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</si>
  <si>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</si>
  <si>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</si>
  <si>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</si>
  <si>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</si>
  <si>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</si>
  <si>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</si>
  <si>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</si>
  <si>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</si>
  <si>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</si>
  <si>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</si>
  <si>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</si>
  <si>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</si>
  <si>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</si>
  <si>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</si>
  <si>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</si>
  <si>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</si>
  <si>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</si>
  <si>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</si>
  <si>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</si>
  <si>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</si>
  <si>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</si>
  <si>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</si>
  <si>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</si>
  <si>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</si>
  <si>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</si>
  <si>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</si>
  <si>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</si>
  <si>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</si>
  <si>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</si>
  <si>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</si>
  <si>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</si>
  <si>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</si>
  <si>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</si>
  <si>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</si>
  <si>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</si>
  <si>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</si>
  <si>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</si>
  <si>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</si>
  <si>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</si>
  <si>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</si>
  <si>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</si>
  <si>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</si>
  <si>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</si>
  <si>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</si>
  <si>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</si>
  <si>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</si>
  <si>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</si>
  <si>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</si>
  <si>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</si>
  <si>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</si>
  <si>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</si>
  <si>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</si>
  <si>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</si>
  <si>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</si>
  <si>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</si>
  <si>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</si>
  <si>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</si>
  <si>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</si>
  <si>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</si>
  <si>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</si>
  <si>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</si>
  <si>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</si>
  <si>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</si>
  <si>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</si>
  <si>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</si>
  <si>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</si>
  <si>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</si>
  <si>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</si>
  <si>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</si>
  <si>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</si>
  <si>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</si>
  <si>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</si>
  <si>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</si>
  <si>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</si>
  <si>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</si>
  <si>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</si>
  <si>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</si>
  <si>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</si>
  <si>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</si>
  <si>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</si>
  <si>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</si>
  <si>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</si>
  <si>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</si>
  <si>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</si>
  <si>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</si>
  <si>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</si>
  <si>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</si>
  <si>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</si>
  <si>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</si>
  <si>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</si>
  <si>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</si>
  <si>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</si>
  <si>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</si>
  <si>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</si>
  <si>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</si>
  <si>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</si>
  <si>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</si>
  <si>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</si>
  <si>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</si>
  <si>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</si>
  <si>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</si>
  <si>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</si>
  <si>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</si>
  <si>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</si>
  <si>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</si>
  <si>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</si>
  <si>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</si>
  <si>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</si>
  <si>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</si>
  <si>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</si>
  <si>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</si>
  <si>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</si>
  <si>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</si>
  <si>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</si>
  <si>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</si>
  <si>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</si>
  <si>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</si>
  <si>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</si>
  <si>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</si>
  <si>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</si>
  <si>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</si>
  <si>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</si>
  <si>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</si>
  <si>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</si>
  <si>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</si>
  <si>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</si>
  <si>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</si>
  <si>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</si>
  <si>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</si>
  <si>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</si>
  <si>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</si>
  <si>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</si>
  <si>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</si>
  <si>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</si>
  <si>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</si>
  <si>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</si>
  <si>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</si>
  <si>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</si>
  <si>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</si>
  <si>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</si>
  <si>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</si>
  <si>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</si>
  <si>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</si>
  <si>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</si>
  <si>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</si>
  <si>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</si>
  <si>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</si>
  <si>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</si>
  <si>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</si>
  <si>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</si>
  <si>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</si>
  <si>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</si>
  <si>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</si>
  <si>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</si>
  <si>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</si>
  <si>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</si>
  <si>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</si>
  <si>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</si>
  <si>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</si>
  <si>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</si>
  <si>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</si>
  <si>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</si>
  <si>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</si>
  <si>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</si>
  <si>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</si>
  <si>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</si>
  <si>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</si>
  <si>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</si>
  <si>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</si>
  <si>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</si>
  <si>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</si>
  <si>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</si>
  <si>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</si>
  <si>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</si>
  <si>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</si>
  <si>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</si>
  <si>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</si>
  <si>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</si>
  <si>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</si>
  <si>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</si>
  <si>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</si>
  <si>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</si>
  <si>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</si>
  <si>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</si>
  <si>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</si>
  <si>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</si>
  <si>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</si>
  <si>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</si>
  <si>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</si>
  <si>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</si>
  <si>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</si>
  <si>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</si>
  <si>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</si>
  <si>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</si>
  <si>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</si>
  <si>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</si>
  <si>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</si>
  <si>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</si>
  <si>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</si>
  <si>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</si>
  <si>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</si>
  <si>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</si>
  <si>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</si>
  <si>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</si>
  <si>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</si>
  <si>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</si>
  <si>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</si>
  <si>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</si>
  <si>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</si>
  <si>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</si>
  <si>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</si>
  <si>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</si>
  <si>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</si>
  <si>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</si>
  <si>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</si>
  <si>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</si>
  <si>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</si>
  <si>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</si>
  <si>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</si>
  <si>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</si>
  <si>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</si>
  <si>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</si>
  <si>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</si>
  <si>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</si>
  <si>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</si>
  <si>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</si>
  <si>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</si>
  <si>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</si>
  <si>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</si>
  <si>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</si>
  <si>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</si>
  <si>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</si>
  <si>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</si>
  <si>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</si>
  <si>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</si>
  <si>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</si>
  <si>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</si>
  <si>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</si>
  <si>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</si>
  <si>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</si>
  <si>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</si>
  <si>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</si>
  <si>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</si>
  <si>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</si>
  <si>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</si>
  <si>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</si>
  <si>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</si>
  <si>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</si>
  <si>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</si>
  <si>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</si>
  <si>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</si>
  <si>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</si>
  <si>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</si>
  <si>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</si>
  <si>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</si>
  <si>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</si>
  <si>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</si>
  <si>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</si>
  <si>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</si>
  <si>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</si>
  <si>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</si>
  <si>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</si>
  <si>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</si>
  <si>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</si>
  <si>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</si>
  <si>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</si>
  <si>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</si>
  <si>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</si>
  <si>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</si>
  <si>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</si>
  <si>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</si>
  <si>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</si>
  <si>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</si>
  <si>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</si>
  <si>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</si>
  <si>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</si>
  <si>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</si>
  <si>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</si>
  <si>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</si>
  <si>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</si>
  <si>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</si>
  <si>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</si>
  <si>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</si>
  <si>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</si>
  <si>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</si>
  <si>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</si>
  <si>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</si>
  <si>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</si>
  <si>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</si>
  <si>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</si>
  <si>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</si>
  <si>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</si>
  <si>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</si>
  <si>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</si>
  <si>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</si>
  <si>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</si>
  <si>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</si>
  <si>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</si>
  <si>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</si>
  <si>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</si>
  <si>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</si>
  <si>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</si>
  <si>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</si>
  <si>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</si>
  <si>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</si>
  <si>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</si>
  <si>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</si>
  <si>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</si>
  <si>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</si>
  <si>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</si>
  <si>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</si>
  <si>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</si>
  <si>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</si>
  <si>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</si>
  <si>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</si>
  <si>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</si>
  <si>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</si>
  <si>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</si>
  <si>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</si>
  <si>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</si>
  <si>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</si>
  <si>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</si>
  <si>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</si>
  <si>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</si>
  <si>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</si>
  <si>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</si>
  <si>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</si>
  <si>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</si>
  <si>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</si>
  <si>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</si>
  <si>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</si>
  <si>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</si>
  <si>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</si>
  <si>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</si>
  <si>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</si>
  <si>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</si>
  <si>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</si>
  <si>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</si>
  <si>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</si>
  <si>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</si>
  <si>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</si>
  <si>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</si>
  <si>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</si>
  <si>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</si>
  <si>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</si>
  <si>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</si>
  <si>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</si>
  <si>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</si>
  <si>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</si>
  <si>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</si>
  <si>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</si>
  <si>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</si>
  <si>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</si>
  <si>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</si>
  <si>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</si>
  <si>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</si>
  <si>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</si>
  <si>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</si>
  <si>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</si>
  <si>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</si>
  <si>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</si>
  <si>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</si>
  <si>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</si>
  <si>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</si>
  <si>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</si>
  <si>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</si>
  <si>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</si>
  <si>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</si>
  <si>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</si>
  <si>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</si>
  <si>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</si>
  <si>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</si>
  <si>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</si>
  <si>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</si>
  <si>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</si>
  <si>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</si>
  <si>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</si>
  <si>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</si>
  <si>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</si>
  <si>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</si>
  <si>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</si>
  <si>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</si>
  <si>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</si>
  <si>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</si>
  <si>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</si>
  <si>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</si>
  <si>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</si>
  <si>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</si>
  <si>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</si>
  <si>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</si>
  <si>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</si>
  <si>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</si>
  <si>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</si>
  <si>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</si>
  <si>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</si>
  <si>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</si>
  <si>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</si>
  <si>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</si>
  <si>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</si>
  <si>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</si>
  <si>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</si>
  <si>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</si>
  <si>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</si>
  <si>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</si>
  <si>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</si>
  <si>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</si>
  <si>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</si>
  <si>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</si>
  <si>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</si>
  <si>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</si>
  <si>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</si>
  <si>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</si>
  <si>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</si>
  <si>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</si>
  <si>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</si>
  <si>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</si>
  <si>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</si>
  <si>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</si>
  <si>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</si>
  <si>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</si>
  <si>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</si>
  <si>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</si>
  <si>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</si>
  <si>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</si>
  <si>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</si>
  <si>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</si>
  <si>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</si>
  <si>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</si>
  <si>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</si>
  <si>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</si>
  <si>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</si>
  <si>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</si>
  <si>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</si>
  <si>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</si>
  <si>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</si>
  <si>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</si>
  <si>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</si>
  <si>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</si>
  <si>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</si>
  <si>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</si>
  <si>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</si>
  <si>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</si>
  <si>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</si>
  <si>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</si>
  <si>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</si>
  <si>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</si>
  <si>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</si>
  <si>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</si>
  <si>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</si>
  <si>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</si>
  <si>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</si>
  <si>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</si>
  <si>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</si>
  <si>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</si>
  <si>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</si>
  <si>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</si>
  <si>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</si>
  <si>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</si>
  <si>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</si>
  <si>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</si>
  <si>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</si>
  <si>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</si>
  <si>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</si>
  <si>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</si>
  <si>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</si>
  <si>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</si>
  <si>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</si>
  <si>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</si>
  <si>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</si>
  <si>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</si>
  <si>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</si>
  <si>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</si>
  <si>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</si>
  <si>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</si>
  <si>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</si>
  <si>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</si>
  <si>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</si>
  <si>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</si>
  <si>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</si>
  <si>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</si>
  <si>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</si>
  <si>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</si>
  <si>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</si>
  <si>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</si>
  <si>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</si>
  <si>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</si>
  <si>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</si>
  <si>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</si>
  <si>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</si>
  <si>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</si>
  <si>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</si>
  <si>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</si>
  <si>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</si>
  <si>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</si>
  <si>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</si>
  <si>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</si>
  <si>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</si>
  <si>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</si>
  <si>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</si>
  <si>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</si>
  <si>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</si>
  <si>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</si>
  <si>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</si>
  <si>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</si>
  <si>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</si>
  <si>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</si>
  <si>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</si>
  <si>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</si>
  <si>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</si>
  <si>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</si>
  <si>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</si>
  <si>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</si>
  <si>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</si>
  <si>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</si>
  <si>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</si>
  <si>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</si>
  <si>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</si>
  <si>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</si>
  <si>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</si>
  <si>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</si>
  <si>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</si>
  <si>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</si>
  <si>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</si>
  <si>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</si>
  <si>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</si>
  <si>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</si>
  <si>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</si>
  <si>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</si>
  <si>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</si>
  <si>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</si>
  <si>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</si>
  <si>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</si>
  <si>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</si>
  <si>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</si>
  <si>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</si>
  <si>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</si>
  <si>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</si>
  <si>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</si>
  <si>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</si>
  <si>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</si>
  <si>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</si>
  <si>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</si>
  <si>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</si>
  <si>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</si>
  <si>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</si>
  <si>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</si>
  <si>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</si>
  <si>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</si>
  <si>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</si>
  <si>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</si>
  <si>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</si>
  <si>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</si>
  <si>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</si>
  <si>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</si>
  <si>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</si>
  <si>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</si>
  <si>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</si>
  <si>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</si>
  <si>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</si>
  <si>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</si>
  <si>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</si>
  <si>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</si>
  <si>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</si>
  <si>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</si>
  <si>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</si>
  <si>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</si>
  <si>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</si>
  <si>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</si>
  <si>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</si>
  <si>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</si>
  <si>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</si>
  <si>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</si>
  <si>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</si>
  <si>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</si>
  <si>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</si>
  <si>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</si>
  <si>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</si>
  <si>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</si>
  <si>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</si>
  <si>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</si>
  <si>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</si>
  <si>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</si>
  <si>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</si>
  <si>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</si>
  <si>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</si>
  <si>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</si>
  <si>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</si>
  <si>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</si>
  <si>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</si>
  <si>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</si>
  <si>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</si>
  <si>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</si>
  <si>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</si>
  <si>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</si>
  <si>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</si>
  <si>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</si>
  <si>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</si>
  <si>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</si>
  <si>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</si>
  <si>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</si>
  <si>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</si>
  <si>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</si>
  <si>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</si>
  <si>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</si>
  <si>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</si>
  <si>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</si>
  <si>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</si>
  <si>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</si>
  <si>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</si>
  <si>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</si>
  <si>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</si>
  <si>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</si>
  <si>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</si>
  <si>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</si>
  <si>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</si>
  <si>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</si>
  <si>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</si>
  <si>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</si>
  <si>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</si>
  <si>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</si>
  <si>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</si>
  <si>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</si>
  <si>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</si>
  <si>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</si>
  <si>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</si>
  <si>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</si>
  <si>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</si>
  <si>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</si>
  <si>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</si>
  <si>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</si>
  <si>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</si>
  <si>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</si>
  <si>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</si>
  <si>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</si>
  <si>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</si>
  <si>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</si>
  <si>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</si>
  <si>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</si>
  <si>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</si>
  <si>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</si>
  <si>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</si>
  <si>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</si>
  <si>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</si>
  <si>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</si>
  <si>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</si>
  <si>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</si>
  <si>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</si>
  <si>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</si>
  <si>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</si>
  <si>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</si>
  <si>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</si>
  <si>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</si>
  <si>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</si>
  <si>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</si>
  <si>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</si>
  <si>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</si>
  <si>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</si>
  <si>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</si>
  <si>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</si>
  <si>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</si>
  <si>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</si>
  <si>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</si>
  <si>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</si>
  <si>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</si>
  <si>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</si>
  <si>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</si>
  <si>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</si>
  <si>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</si>
  <si>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</si>
  <si>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</si>
  <si>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</si>
  <si>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</si>
  <si>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</si>
  <si>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</si>
  <si>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</si>
  <si>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</si>
  <si>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</si>
  <si>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</si>
  <si>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</si>
  <si>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</si>
  <si>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</si>
  <si>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</si>
  <si>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</si>
  <si>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</si>
  <si>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</si>
  <si>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</si>
  <si>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</si>
  <si>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</si>
  <si>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</si>
  <si>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</si>
  <si>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</si>
  <si>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</si>
  <si>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</si>
  <si>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</si>
  <si>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</si>
  <si>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</si>
  <si>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</si>
  <si>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</si>
  <si>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</si>
  <si>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</si>
  <si>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</si>
  <si>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</si>
  <si>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</si>
  <si>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</si>
  <si>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</si>
  <si>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</si>
  <si>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</si>
  <si>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</si>
  <si>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</si>
  <si>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</si>
  <si>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</si>
  <si>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</si>
  <si>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</si>
  <si>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</si>
  <si>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</si>
  <si>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</si>
  <si>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</si>
  <si>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</si>
  <si>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</si>
  <si>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</si>
  <si>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</si>
  <si>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</si>
  <si>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</si>
  <si>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</si>
  <si>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</si>
  <si>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</si>
  <si>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</si>
  <si>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</si>
  <si>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</si>
  <si>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</si>
  <si>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</si>
  <si>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</si>
  <si>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</si>
  <si>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</si>
  <si>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</si>
  <si>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</si>
  <si>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</si>
  <si>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</si>
  <si>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</si>
  <si>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</si>
  <si>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</si>
  <si>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</si>
  <si>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</si>
  <si>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</si>
  <si>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</si>
  <si>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</si>
  <si>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</si>
  <si>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</si>
  <si>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</si>
  <si>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</si>
  <si>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</si>
  <si>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</si>
  <si>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</si>
  <si>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</si>
  <si>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</si>
  <si>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</si>
  <si>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</si>
  <si>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</si>
  <si>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</si>
  <si>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</si>
  <si>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</si>
  <si>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</si>
  <si>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</si>
  <si>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</si>
  <si>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</si>
  <si>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</si>
  <si>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</si>
  <si>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</si>
  <si>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</si>
  <si>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</si>
  <si>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</si>
  <si>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</si>
  <si>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</si>
  <si>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</si>
  <si>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</si>
  <si>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</si>
  <si>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</si>
  <si>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</si>
  <si>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</si>
  <si>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</si>
  <si>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</si>
  <si>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</si>
  <si>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</si>
  <si>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</si>
  <si>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</si>
  <si>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</si>
  <si>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</si>
  <si>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</si>
  <si>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</si>
  <si>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</si>
  <si>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</si>
  <si>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</si>
  <si>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</si>
  <si>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</si>
  <si>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</si>
  <si>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</si>
  <si>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</si>
  <si>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</si>
  <si>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</si>
  <si>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</si>
  <si>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</si>
  <si>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</si>
  <si>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</si>
  <si>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</si>
  <si>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</si>
  <si>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</si>
  <si>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</si>
  <si>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</si>
  <si>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</si>
  <si>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</si>
  <si>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</si>
  <si>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</si>
  <si>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</si>
  <si>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</si>
  <si>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</si>
  <si>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</si>
  <si>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</si>
  <si>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</si>
  <si>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</si>
  <si>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</si>
  <si>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</si>
  <si>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</si>
  <si>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</si>
  <si>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</si>
  <si>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</si>
  <si>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</si>
  <si>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</si>
  <si>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</si>
  <si>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</si>
  <si>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</si>
  <si>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</si>
  <si>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</si>
  <si>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</si>
  <si>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</si>
  <si>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</si>
  <si>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</si>
  <si>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</si>
  <si>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</si>
  <si>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</si>
  <si>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</si>
  <si>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</si>
  <si>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</si>
  <si>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</si>
  <si>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</si>
  <si>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</si>
  <si>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</si>
  <si>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</si>
  <si>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</si>
  <si>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</si>
  <si>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</si>
  <si>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</si>
  <si>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</si>
  <si>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</si>
  <si>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</si>
  <si>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</si>
  <si>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</si>
  <si>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</si>
  <si>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</si>
  <si>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</si>
  <si>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</si>
  <si>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</si>
  <si>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</si>
  <si>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</si>
  <si>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</si>
  <si>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</si>
  <si>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</si>
  <si>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</si>
  <si>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</si>
  <si>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</si>
  <si>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</si>
  <si>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</si>
  <si>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</si>
  <si>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</si>
  <si>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</si>
  <si>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</si>
  <si>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</si>
  <si>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</si>
  <si>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</si>
  <si>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</si>
  <si>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</si>
  <si>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</si>
  <si>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</si>
  <si>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</si>
  <si>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</si>
  <si>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</si>
  <si>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</si>
  <si>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</si>
  <si>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</si>
  <si>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</si>
  <si>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</si>
  <si>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</si>
  <si>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</si>
  <si>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</si>
  <si>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</si>
  <si>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</si>
  <si>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</si>
  <si>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</si>
  <si>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</si>
  <si>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</si>
  <si>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</si>
  <si>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</si>
  <si>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</si>
  <si>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</si>
  <si>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</si>
  <si>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</si>
  <si>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</si>
  <si>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</si>
  <si>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</si>
  <si>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</si>
  <si>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</si>
  <si>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</si>
  <si>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</si>
  <si>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</si>
  <si>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</si>
  <si>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</si>
  <si>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</si>
  <si>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</si>
  <si>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</si>
  <si>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</si>
  <si>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</si>
  <si>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</si>
  <si>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</si>
  <si>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</si>
  <si>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</si>
  <si>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</si>
  <si>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</si>
  <si>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</si>
  <si>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</si>
  <si>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</si>
  <si>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</si>
  <si>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</si>
  <si>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</si>
  <si>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</si>
  <si>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</si>
  <si>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</si>
  <si>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</si>
  <si>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</si>
  <si>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</si>
  <si>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</si>
  <si>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</si>
  <si>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</si>
  <si>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</si>
  <si>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</si>
  <si>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</si>
  <si>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</si>
  <si>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</si>
  <si>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</si>
  <si>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</si>
  <si>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</si>
  <si>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</si>
  <si>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</si>
  <si>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</si>
  <si>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</si>
  <si>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</si>
  <si>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</si>
  <si>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</si>
  <si>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</si>
  <si>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</si>
  <si>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</si>
  <si>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</si>
  <si>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</si>
  <si>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</si>
  <si>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</si>
  <si>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</si>
  <si>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</si>
  <si>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</si>
  <si>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</si>
  <si>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</si>
  <si>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</si>
  <si>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</si>
  <si>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</si>
  <si>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</si>
  <si>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</si>
  <si>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</si>
  <si>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</si>
  <si>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</si>
  <si>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</si>
  <si>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</si>
  <si>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</si>
  <si>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</si>
  <si>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</si>
  <si>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</si>
  <si>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</si>
  <si>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</si>
  <si>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</si>
  <si>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</si>
  <si>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</si>
  <si>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</si>
  <si>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</si>
  <si>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</si>
  <si>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</si>
  <si>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</si>
  <si>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</si>
  <si>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</si>
  <si>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</si>
  <si>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</si>
  <si>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</si>
  <si>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</si>
  <si>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</si>
  <si>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</si>
  <si>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</si>
  <si>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</si>
  <si>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</si>
  <si>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</si>
  <si>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</si>
  <si>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</si>
  <si>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</si>
  <si>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</si>
  <si>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</si>
  <si>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</si>
  <si>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</si>
  <si>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</si>
  <si>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</si>
  <si>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</si>
  <si>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</si>
  <si>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</si>
  <si>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</si>
  <si>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</si>
  <si>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</si>
  <si>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</si>
  <si>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</si>
  <si>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</si>
  <si>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</si>
  <si>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</si>
  <si>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</si>
  <si>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</si>
  <si>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</si>
  <si>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</si>
  <si>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</si>
  <si>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</si>
  <si>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</si>
  <si>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</si>
  <si>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</si>
  <si>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</si>
  <si>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</si>
  <si>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</si>
  <si>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</si>
  <si>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</si>
  <si>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</si>
  <si>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</si>
  <si>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</si>
  <si>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</si>
  <si>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</si>
  <si>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</si>
  <si>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</si>
  <si>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</si>
  <si>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</si>
  <si>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</si>
  <si>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</si>
  <si>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</si>
  <si>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</si>
  <si>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</si>
  <si>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</si>
  <si>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</si>
  <si>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</si>
  <si>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</si>
  <si>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</si>
  <si>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</si>
  <si>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</si>
  <si>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</si>
  <si>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</si>
  <si>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</si>
  <si>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</si>
  <si>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</si>
  <si>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</si>
  <si>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</si>
  <si>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</si>
  <si>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</si>
  <si>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</si>
  <si>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</si>
  <si>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</si>
  <si>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</si>
  <si>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</si>
  <si>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</si>
  <si>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</si>
  <si>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</si>
  <si>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</si>
  <si>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</si>
  <si>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</si>
  <si>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</si>
  <si>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</si>
  <si>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</si>
  <si>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</si>
  <si>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</si>
  <si>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</si>
  <si>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</si>
  <si>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</si>
  <si>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</si>
  <si>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</si>
  <si>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</si>
  <si>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</si>
  <si>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</si>
  <si>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</si>
  <si>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</si>
  <si>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</si>
  <si>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</si>
  <si>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</si>
  <si>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</si>
  <si>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</si>
  <si>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</si>
  <si>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</si>
  <si>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</si>
  <si>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</si>
  <si>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</si>
  <si>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</si>
  <si>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</si>
  <si>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</si>
  <si>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</si>
  <si>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</si>
  <si>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</si>
  <si>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</si>
  <si>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</si>
  <si>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</si>
  <si>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</si>
  <si>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</si>
  <si>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</si>
  <si>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</si>
  <si>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</si>
  <si>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</si>
  <si>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</si>
  <si>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</si>
  <si>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</si>
  <si>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</si>
  <si>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</si>
  <si>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</si>
  <si>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</si>
  <si>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</si>
  <si>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</si>
  <si>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</si>
  <si>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</si>
  <si>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</si>
  <si>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</si>
  <si>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</si>
  <si>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</si>
  <si>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</si>
  <si>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</si>
  <si>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</si>
  <si>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</si>
  <si>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</si>
  <si>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</si>
  <si>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</si>
  <si>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</si>
  <si>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</si>
  <si>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</si>
  <si>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</si>
  <si>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</si>
  <si>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</si>
  <si>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</si>
  <si>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</si>
  <si>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</si>
  <si>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</si>
  <si>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</si>
  <si>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</si>
  <si>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</si>
  <si>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</si>
  <si>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</si>
  <si>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</si>
  <si>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</si>
  <si>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</si>
  <si>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</si>
  <si>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</si>
  <si>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</si>
  <si>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</si>
  <si>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</si>
  <si>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</si>
  <si>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</si>
  <si>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</si>
  <si>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</si>
  <si>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</si>
  <si>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</si>
  <si>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</si>
  <si>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</si>
  <si>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</si>
  <si>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</si>
  <si>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</si>
  <si>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</si>
  <si>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</si>
  <si>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</si>
  <si>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</si>
  <si>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</si>
  <si>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</si>
  <si>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</si>
  <si>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</si>
  <si>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</si>
  <si>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</si>
  <si>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</si>
  <si>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</si>
  <si>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</si>
  <si>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</si>
  <si>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</si>
  <si>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</si>
  <si>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</si>
  <si>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</si>
  <si>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</si>
  <si>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</si>
  <si>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</si>
  <si>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</si>
  <si>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</si>
  <si>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</si>
  <si>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</si>
  <si>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</si>
  <si>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</si>
  <si>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</si>
  <si>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</si>
  <si>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</si>
  <si>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</si>
  <si>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</si>
  <si>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</si>
  <si>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</si>
  <si>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</si>
  <si>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</si>
  <si>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</si>
  <si>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</si>
  <si>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</si>
  <si>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</si>
  <si>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</si>
  <si>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</si>
  <si>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</si>
  <si>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</si>
  <si>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</si>
  <si>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</si>
  <si>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</si>
  <si>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</si>
  <si>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</si>
  <si>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</si>
  <si>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</si>
  <si>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</si>
  <si>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</si>
  <si>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</si>
  <si>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</si>
  <si>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</si>
  <si>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</si>
  <si>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</si>
  <si>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</si>
  <si>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</si>
  <si>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</si>
  <si>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</si>
  <si>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</si>
  <si>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</si>
  <si>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</si>
  <si>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</si>
  <si>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</si>
  <si>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</si>
  <si>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</si>
  <si>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</si>
  <si>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</si>
  <si>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</si>
  <si>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</si>
  <si>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</si>
  <si>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</si>
  <si>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</si>
  <si>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</si>
  <si>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</si>
  <si>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</si>
  <si>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</si>
  <si>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</si>
  <si>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</si>
  <si>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</si>
  <si>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</si>
  <si>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</si>
  <si>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</si>
  <si>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</si>
  <si>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</si>
  <si>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</si>
  <si>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</si>
  <si>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</si>
  <si>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</si>
  <si>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</si>
  <si>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</si>
  <si>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</si>
  <si>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</si>
  <si>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</si>
  <si>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</si>
  <si>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</si>
  <si>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</si>
  <si>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</si>
  <si>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</si>
  <si>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</si>
  <si>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</si>
  <si>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</si>
  <si>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</si>
  <si>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</si>
  <si>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</si>
  <si>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</si>
  <si>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</si>
  <si>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</si>
  <si>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</si>
  <si>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</si>
  <si>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</si>
  <si>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</si>
  <si>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</si>
  <si>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</si>
  <si>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</si>
  <si>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</si>
  <si>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</si>
  <si>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</si>
  <si>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</si>
  <si>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</si>
  <si>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</si>
  <si>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</si>
  <si>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</si>
  <si>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</si>
  <si>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</si>
  <si>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</si>
  <si>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</si>
  <si>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</si>
  <si>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</si>
  <si>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</si>
  <si>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</si>
  <si>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</si>
  <si>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</si>
  <si>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</si>
  <si>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</si>
  <si>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</si>
  <si>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</si>
  <si>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</si>
  <si>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</si>
  <si>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</si>
  <si>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</si>
  <si>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</si>
  <si>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</si>
  <si>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</si>
  <si>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</si>
  <si>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</si>
  <si>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</si>
  <si>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</si>
  <si>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</si>
  <si>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</si>
  <si>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</si>
  <si>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</si>
  <si>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</si>
  <si>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</si>
  <si>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</si>
  <si>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</si>
  <si>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</si>
  <si>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</si>
  <si>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</si>
  <si>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</si>
  <si>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</si>
  <si>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</si>
  <si>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</si>
  <si>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</si>
  <si>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</si>
  <si>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</si>
  <si>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</si>
  <si>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</si>
  <si>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</si>
  <si>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</si>
  <si>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</si>
  <si>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</si>
  <si>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</si>
  <si>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</si>
  <si>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</si>
  <si>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</si>
  <si>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</si>
  <si>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</si>
  <si>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</si>
  <si>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</si>
  <si>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</si>
  <si>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</si>
  <si>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</si>
  <si>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</si>
  <si>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</si>
  <si>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</si>
  <si>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</si>
  <si>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</si>
  <si>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</si>
  <si>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</si>
  <si>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</si>
  <si>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</si>
  <si>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</si>
  <si>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</si>
  <si>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</si>
  <si>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</si>
  <si>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</si>
  <si>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</si>
  <si>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</si>
  <si>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</si>
  <si>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</si>
  <si>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</si>
  <si>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</si>
  <si>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</si>
  <si>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</si>
  <si>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</si>
  <si>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</si>
  <si>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</si>
  <si>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</si>
  <si>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</si>
  <si>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</si>
  <si>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</si>
  <si>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</si>
  <si>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</si>
  <si>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</si>
  <si>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</si>
  <si>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</si>
  <si>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</si>
  <si>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</si>
  <si>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</si>
  <si>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</si>
  <si>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</si>
  <si>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</si>
  <si>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</si>
  <si>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</si>
  <si>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</si>
  <si>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</si>
  <si>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</si>
  <si>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</si>
  <si>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</si>
  <si>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</si>
  <si>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</si>
  <si>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</si>
  <si>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</si>
  <si>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</si>
  <si>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</si>
  <si>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</si>
  <si>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</si>
  <si>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</si>
  <si>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</si>
  <si>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</si>
  <si>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</si>
  <si>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</si>
  <si>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</si>
  <si>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</si>
  <si>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</si>
  <si>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</si>
  <si>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</si>
  <si>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</si>
  <si>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</si>
  <si>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</si>
  <si>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</si>
  <si>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</si>
  <si>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</si>
  <si>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</si>
  <si>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</si>
  <si>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</si>
  <si>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</si>
  <si>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</si>
  <si>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</si>
  <si>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</si>
  <si>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</si>
  <si>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</si>
  <si>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</si>
  <si>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</si>
  <si>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</si>
  <si>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</si>
  <si>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</si>
  <si>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</si>
  <si>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</si>
  <si>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</si>
  <si>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</si>
  <si>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</si>
  <si>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</si>
  <si>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</si>
  <si>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</si>
  <si>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</si>
  <si>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</si>
  <si>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</si>
  <si>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</si>
  <si>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</si>
  <si>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</si>
  <si>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</si>
  <si>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</si>
  <si>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</si>
  <si>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</si>
  <si>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</si>
  <si>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</si>
  <si>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</si>
  <si>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</si>
  <si>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</si>
  <si>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</si>
  <si>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</si>
  <si>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</si>
  <si>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</si>
  <si>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</si>
  <si>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</si>
  <si>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</si>
  <si>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</si>
  <si>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</si>
  <si>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</si>
  <si>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</si>
  <si>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</si>
  <si>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</si>
  <si>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</si>
  <si>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</si>
  <si>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</si>
  <si>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</si>
  <si>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</si>
  <si>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</si>
  <si>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</si>
  <si>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</si>
  <si>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</si>
  <si>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</si>
  <si>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</si>
  <si>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</si>
  <si>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</si>
  <si>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</si>
  <si>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</si>
  <si>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</si>
  <si>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</si>
  <si>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</si>
  <si>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</si>
  <si>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</si>
  <si>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</si>
  <si>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</si>
  <si>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</si>
  <si>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</si>
  <si>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</si>
  <si>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</si>
  <si>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</si>
  <si>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</si>
  <si>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</si>
  <si>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</si>
  <si>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</si>
  <si>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</si>
  <si>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</si>
  <si>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</si>
  <si>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</si>
  <si>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</si>
  <si>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</si>
  <si>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</si>
  <si>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</si>
  <si>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</si>
  <si>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</si>
  <si>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</si>
  <si>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</si>
  <si>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</si>
  <si>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</si>
  <si>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</si>
  <si>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</si>
  <si>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</si>
  <si>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</si>
  <si>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</si>
  <si>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</si>
  <si>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</si>
  <si>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</si>
  <si>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</si>
  <si>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</si>
  <si>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</si>
  <si>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</si>
  <si>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</si>
  <si>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</si>
  <si>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</si>
  <si>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</si>
  <si>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</si>
  <si>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</si>
  <si>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</si>
  <si>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</si>
  <si>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</si>
  <si>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</si>
  <si>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</si>
  <si>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</si>
  <si>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</si>
  <si>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</si>
  <si>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</si>
  <si>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</si>
  <si>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</si>
  <si>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</si>
  <si>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</si>
  <si>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</si>
  <si>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</si>
  <si>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</si>
  <si>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</si>
  <si>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</si>
  <si>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</si>
  <si>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</si>
  <si>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</si>
  <si>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</si>
  <si>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</si>
  <si>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</si>
  <si>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</si>
  <si>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</si>
  <si>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</si>
  <si>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</si>
  <si>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</si>
  <si>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</si>
  <si>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</si>
  <si>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</si>
  <si>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</si>
  <si>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</si>
  <si>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</si>
  <si>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</si>
  <si>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</si>
  <si>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</si>
  <si>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</si>
  <si>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</si>
  <si>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</si>
  <si>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</si>
  <si>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</si>
  <si>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</si>
  <si>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</si>
  <si>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</si>
  <si>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</si>
  <si>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</si>
  <si>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</si>
  <si>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</si>
  <si>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</si>
  <si>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</si>
  <si>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</si>
  <si>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</si>
  <si>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</si>
  <si>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</si>
  <si>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</si>
  <si>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</si>
  <si>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</si>
  <si>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</si>
  <si>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</si>
  <si>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</si>
  <si>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</si>
  <si>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</si>
  <si>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</si>
  <si>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</si>
  <si>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</si>
  <si>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</si>
  <si>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</si>
  <si>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</si>
  <si>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</si>
  <si>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</si>
  <si>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</si>
  <si>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</si>
  <si>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</si>
  <si>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</si>
  <si>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</si>
  <si>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</si>
  <si>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</si>
  <si>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</si>
  <si>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</si>
  <si>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</si>
  <si>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</si>
  <si>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</si>
  <si>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</si>
  <si>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</si>
  <si>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</si>
  <si>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</si>
  <si>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</si>
  <si>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</si>
  <si>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</si>
  <si>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</si>
  <si>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</si>
  <si>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</si>
  <si>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</si>
  <si>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</si>
  <si>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</si>
  <si>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</si>
  <si>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</si>
  <si>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</si>
  <si>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</si>
  <si>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</si>
  <si>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</si>
  <si>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</si>
  <si>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</si>
  <si>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</si>
  <si>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</si>
  <si>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</si>
  <si>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</si>
  <si>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</si>
  <si>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</si>
  <si>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</si>
  <si>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</si>
  <si>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</si>
  <si>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</si>
  <si>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</si>
  <si>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</si>
  <si>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</si>
  <si>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</si>
  <si>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</si>
  <si>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</si>
  <si>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</si>
  <si>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</si>
  <si>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</si>
  <si>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</si>
  <si>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</si>
  <si>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</si>
  <si>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</si>
  <si>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</si>
  <si>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</si>
  <si>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</si>
  <si>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</si>
  <si>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</si>
  <si>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</si>
  <si>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</si>
  <si>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</si>
  <si>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</si>
  <si>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</si>
  <si>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</si>
  <si>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</si>
  <si>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</si>
  <si>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</si>
  <si>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</si>
  <si>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</si>
  <si>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</si>
  <si>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</si>
  <si>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</si>
  <si>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</si>
  <si>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</si>
  <si>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</si>
  <si>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</si>
  <si>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</si>
  <si>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</si>
  <si>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</si>
  <si>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</si>
  <si>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</si>
  <si>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</si>
  <si>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</si>
  <si>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</si>
  <si>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</si>
  <si>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</si>
  <si>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</si>
  <si>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</si>
  <si>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</si>
  <si>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</si>
  <si>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</si>
  <si>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</si>
  <si>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</si>
  <si>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</si>
  <si>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</si>
  <si>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</si>
  <si>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</si>
  <si>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</si>
  <si>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</si>
  <si>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</si>
  <si>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</si>
  <si>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</si>
  <si>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</si>
  <si>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</si>
  <si>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</si>
  <si>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</si>
  <si>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</si>
  <si>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</si>
  <si>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</si>
  <si>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</si>
  <si>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</si>
  <si>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</si>
  <si>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</si>
  <si>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</si>
  <si>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</si>
  <si>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</si>
  <si>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</si>
  <si>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</si>
  <si>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</si>
  <si>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</si>
  <si>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</si>
  <si>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</si>
  <si>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</si>
  <si>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</si>
  <si>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</si>
  <si>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</si>
  <si>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</si>
  <si>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</si>
  <si>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</si>
  <si>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</si>
  <si>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</si>
  <si>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</si>
  <si>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</si>
  <si>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</si>
  <si>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</si>
  <si>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</si>
  <si>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</si>
  <si>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</si>
  <si>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</si>
  <si>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</si>
  <si>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</si>
  <si>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</si>
  <si>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</si>
  <si>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</si>
  <si>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</si>
  <si>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</si>
  <si>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</si>
  <si>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</si>
  <si>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</si>
  <si>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</si>
  <si>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</si>
  <si>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</si>
  <si>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</si>
  <si>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</si>
  <si>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</si>
  <si>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</si>
  <si>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</si>
  <si>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</si>
  <si>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</si>
  <si>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</si>
  <si>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</si>
  <si>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</si>
  <si>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</si>
  <si>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</si>
  <si>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</si>
  <si>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</si>
  <si>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</si>
  <si>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</si>
  <si>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</si>
  <si>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</si>
  <si>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</si>
  <si>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</si>
  <si>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</si>
  <si>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</si>
  <si>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</si>
  <si>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</si>
  <si>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</si>
  <si>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</si>
  <si>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</si>
  <si>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</si>
  <si>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</si>
  <si>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</si>
  <si>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</si>
  <si>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</si>
  <si>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</si>
  <si>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</si>
  <si>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</si>
  <si>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</si>
  <si>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</si>
  <si>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</si>
  <si>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</si>
  <si>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</si>
  <si>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</si>
  <si>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</si>
  <si>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</si>
  <si>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</si>
  <si>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</si>
  <si>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</si>
  <si>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</si>
  <si>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</si>
  <si>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</si>
  <si>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</si>
  <si>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</si>
  <si>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</si>
  <si>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</si>
  <si>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</si>
  <si>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</si>
  <si>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</si>
  <si>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</si>
  <si>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</si>
  <si>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</si>
  <si>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</si>
  <si>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</si>
  <si>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</si>
  <si>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</si>
  <si>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</si>
  <si>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</si>
  <si>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</si>
  <si>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</si>
  <si>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</si>
  <si>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</si>
  <si>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</si>
  <si>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</si>
  <si>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</si>
  <si>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</si>
  <si>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</si>
  <si>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</si>
  <si>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</si>
  <si>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</si>
  <si>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</si>
  <si>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</si>
  <si>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</si>
  <si>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</si>
  <si>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</si>
  <si>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</si>
  <si>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</si>
  <si>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</si>
  <si>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</si>
  <si>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</si>
  <si>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</si>
  <si>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</si>
  <si>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</si>
  <si>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</si>
  <si>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</si>
  <si>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</si>
  <si>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</si>
  <si>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</si>
  <si>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</si>
  <si>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</si>
  <si>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</si>
  <si>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</si>
  <si>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</si>
  <si>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</si>
  <si>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</si>
  <si>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</si>
  <si>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</si>
  <si>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</si>
  <si>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</si>
  <si>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</si>
  <si>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</si>
  <si>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</si>
  <si>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</si>
  <si>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</si>
  <si>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</si>
  <si>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</si>
  <si>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</si>
  <si>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</si>
  <si>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</si>
  <si>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</si>
  <si>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</si>
  <si>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</si>
  <si>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</si>
  <si>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</si>
  <si>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</si>
  <si>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</si>
  <si>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</si>
  <si>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</si>
  <si>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</si>
  <si>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</si>
  <si>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</si>
  <si>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</si>
  <si>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</si>
  <si>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</si>
  <si>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</si>
  <si>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</si>
  <si>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</si>
  <si>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</si>
  <si>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</si>
  <si>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</si>
  <si>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</si>
  <si>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</si>
  <si>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</si>
  <si>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</si>
  <si>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</si>
  <si>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</si>
  <si>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</si>
  <si>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</si>
  <si>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</si>
  <si>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</si>
  <si>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</si>
  <si>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</si>
  <si>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</si>
  <si>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</si>
  <si>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</si>
  <si>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</si>
  <si>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</si>
  <si>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</si>
  <si>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</si>
  <si>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</si>
  <si>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</si>
  <si>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</si>
  <si>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</si>
  <si>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</si>
  <si>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</si>
  <si>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</si>
  <si>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</si>
  <si>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</si>
  <si>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</si>
  <si>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</si>
  <si>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</si>
  <si>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</si>
  <si>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</si>
  <si>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</si>
  <si>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</si>
  <si>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</si>
  <si>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</si>
  <si>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</si>
  <si>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</si>
  <si>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</si>
  <si>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</si>
  <si>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</si>
  <si>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</si>
  <si>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</si>
  <si>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</si>
  <si>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</si>
  <si>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</si>
  <si>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</si>
  <si>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</si>
  <si>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</si>
  <si>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</si>
  <si>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</si>
  <si>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</si>
  <si>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</si>
  <si>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</si>
  <si>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</si>
  <si>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</si>
  <si>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</si>
  <si>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</si>
  <si>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</si>
  <si>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</si>
  <si>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</si>
  <si>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</si>
  <si>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</si>
  <si>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</si>
  <si>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2021-91-10002058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</si>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</sst>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0" zoomScale="85" zoomScaleNormal="85" zoomScaleSheetLayoutView="40" zoomScalePageLayoutView="40" workbookViewId="0">
      <selection activeCell="L184" sqref="L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1109</v>
      </c>
      <c r="I15" s="32" t="s">
        <v>2624</v>
      </c>
      <c r="J15" s="108" t="s">
        <v>2626</v>
      </c>
      <c r="L15" s="223" t="s">
        <v>8</v>
      </c>
      <c r="M15" s="223"/>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242"/>
      <c r="I20" s="144" t="s">
        <v>1109</v>
      </c>
      <c r="J20" s="145" t="s">
        <v>1111</v>
      </c>
      <c r="K20" s="146">
        <v>1836734575</v>
      </c>
      <c r="L20" s="147">
        <v>44197</v>
      </c>
      <c r="M20" s="147">
        <v>44561</v>
      </c>
      <c r="N20" s="130">
        <f>+(M20-L20)/30</f>
        <v>12.133333333333333</v>
      </c>
      <c r="O20" s="133"/>
      <c r="U20" s="129"/>
      <c r="V20" s="105">
        <f ca="1">NOW()</f>
        <v>44189.590556481482</v>
      </c>
      <c r="W20" s="105">
        <f ca="1">NOW()</f>
        <v>44189.590556481482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237" t="str">
        <f>VLOOKUP(B20,EAS!A2:B1439,2,0)</f>
        <v>ASOCIACIÓN AGROECOLOGICA DEL TOLIMA AETOL</v>
      </c>
      <c r="C38" s="237"/>
      <c r="D38" s="237"/>
      <c r="E38" s="237"/>
      <c r="F38" s="237"/>
      <c r="G38" s="5"/>
      <c r="H38" s="127"/>
      <c r="I38" s="246" t="s">
        <v>7</v>
      </c>
      <c r="J38" s="246"/>
      <c r="K38" s="246"/>
      <c r="L38" s="246"/>
      <c r="M38" s="246"/>
      <c r="N38" s="246"/>
      <c r="O38" s="128"/>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0.03</v>
      </c>
      <c r="G179" s="160">
        <f>IF(F179&gt;0,SUM(E179+F179),"")</f>
        <v>0.05</v>
      </c>
      <c r="H179" s="5"/>
      <c r="I179" s="190" t="s">
        <v>2671</v>
      </c>
      <c r="J179" s="190"/>
      <c r="K179" s="190"/>
      <c r="L179" s="190"/>
      <c r="M179" s="167">
        <v>3.7999999999999999E-2</v>
      </c>
      <c r="O179" s="8"/>
      <c r="Q179" s="19"/>
      <c r="R179" s="154">
        <f>IF(M179&gt;0,SUM(L179+M179),"")</f>
        <v>3.7999999999999999E-2</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91836728.75</v>
      </c>
      <c r="F185" s="92"/>
      <c r="G185" s="93"/>
      <c r="H185" s="88"/>
      <c r="I185" s="90" t="s">
        <v>2627</v>
      </c>
      <c r="J185" s="161">
        <f>+SUM(M179:M183)</f>
        <v>3.7999999999999999E-2</v>
      </c>
      <c r="K185" s="235" t="s">
        <v>2628</v>
      </c>
      <c r="L185" s="235"/>
      <c r="M185" s="94">
        <f>+J185*(SUM(K20:K35))</f>
        <v>69795913.849999994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Inspiron 1545</cp:lastModifiedBy>
  <cp:lastPrinted>2020-12-24T15:20:58Z</cp:lastPrinted>
  <dcterms:created xsi:type="dcterms:W3CDTF">2020-10-14T21:57:42Z</dcterms:created>
  <dcterms:modified xsi:type="dcterms:W3CDTF">2020-12-24T19:10:53Z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