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LERIDA\MI ALVAR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<sst xmlns="http://schemas.openxmlformats.org/spreadsheetml/2006/main" count="3121" uniqueCount="2701">
  <si>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</si>
  <si>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</si>
  <si>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</si>
  <si>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</si>
  <si>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</si>
  <si>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</si>
  <si>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</si>
  <si>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</si>
  <si>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</si>
  <si>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</si>
  <si>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</si>
  <si>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</si>
  <si>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</si>
  <si>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</si>
  <si>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</si>
  <si>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</si>
  <si>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</si>
  <si>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</si>
  <si>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</si>
  <si>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</si>
  <si>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</si>
  <si>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</si>
  <si>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</si>
  <si>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</si>
  <si>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</si>
  <si>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</si>
  <si>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</si>
  <si>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</si>
  <si>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</si>
  <si>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</si>
  <si>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</si>
  <si>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</si>
  <si>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</si>
  <si>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</si>
  <si>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</si>
  <si>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</si>
  <si>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</si>
  <si>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</si>
  <si>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</si>
  <si>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</si>
  <si>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</si>
  <si>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</si>
  <si>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</si>
  <si>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</si>
  <si>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</si>
  <si>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</si>
  <si>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</si>
  <si>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</si>
  <si>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</si>
  <si>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</si>
  <si>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</si>
  <si>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</si>
  <si>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</si>
  <si>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</si>
  <si>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</si>
  <si>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</si>
  <si>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</si>
  <si>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</si>
  <si>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</si>
  <si>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</si>
  <si>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</si>
  <si>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</si>
  <si>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</si>
  <si>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</si>
  <si>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</si>
  <si>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</si>
  <si>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</si>
  <si>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</si>
  <si>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</si>
  <si>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</si>
  <si>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</si>
  <si>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</si>
  <si>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</si>
  <si>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</si>
  <si>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</si>
  <si>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</si>
  <si>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</si>
  <si>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</si>
  <si>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</si>
  <si>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</si>
  <si>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</si>
  <si>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</si>
  <si>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</si>
  <si>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</si>
  <si>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</si>
  <si>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</si>
  <si>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</si>
  <si>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</si>
  <si>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</si>
  <si>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</si>
  <si>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</si>
  <si>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</si>
  <si>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</si>
  <si>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</si>
  <si>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</si>
  <si>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</si>
  <si>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</si>
  <si>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</si>
  <si>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</si>
  <si>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</si>
  <si>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</si>
  <si>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</si>
  <si>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</si>
  <si>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</si>
  <si>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</si>
  <si>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</si>
  <si>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</si>
  <si>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</si>
  <si>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</si>
  <si>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</si>
  <si>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</si>
  <si>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</si>
  <si>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</si>
  <si>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</si>
  <si>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</si>
  <si>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</si>
  <si>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</si>
  <si>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</si>
  <si>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</si>
  <si>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</si>
  <si>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</si>
  <si>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</si>
  <si>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</si>
  <si>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</si>
  <si>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</si>
  <si>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</si>
  <si>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</si>
  <si>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</si>
  <si>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</si>
  <si>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</si>
  <si>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</si>
  <si>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</si>
  <si>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</si>
  <si>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</si>
  <si>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</si>
  <si>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</si>
  <si>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</si>
  <si>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</si>
  <si>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</si>
  <si>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</si>
  <si>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</si>
  <si>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</si>
  <si>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</si>
  <si>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</si>
  <si>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</si>
  <si>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</si>
  <si>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</si>
  <si>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</si>
  <si>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</si>
  <si>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</si>
  <si>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</si>
  <si>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</si>
  <si>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</si>
  <si>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</si>
  <si>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</si>
  <si>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</si>
  <si>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</si>
  <si>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</si>
  <si>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</si>
  <si>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</si>
  <si>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</si>
  <si>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</si>
  <si>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</si>
  <si>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</si>
  <si>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</si>
  <si>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</si>
  <si>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</si>
  <si>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</si>
  <si>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</si>
  <si>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</si>
  <si>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</si>
  <si>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</si>
  <si>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</si>
  <si>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</si>
  <si>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</si>
  <si>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</si>
  <si>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</si>
  <si>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</si>
  <si>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</si>
  <si>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</si>
  <si>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</si>
  <si>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</si>
  <si>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</si>
  <si>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</si>
  <si>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</si>
  <si>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</si>
  <si>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</si>
  <si>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</si>
  <si>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</si>
  <si>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</si>
  <si>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</si>
  <si>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</si>
  <si>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</si>
  <si>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</si>
  <si>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</si>
  <si>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</si>
  <si>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</si>
  <si>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</si>
  <si>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</si>
  <si>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</si>
  <si>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</si>
  <si>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</si>
  <si>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</si>
  <si>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</si>
  <si>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</si>
  <si>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</si>
  <si>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</si>
  <si>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</si>
  <si>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</si>
  <si>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</si>
  <si>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</si>
  <si>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</si>
  <si>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</si>
  <si>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</si>
  <si>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</si>
  <si>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</si>
  <si>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</si>
  <si>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</si>
  <si>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</si>
  <si>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</si>
  <si>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</si>
  <si>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</si>
  <si>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</si>
  <si>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</si>
  <si>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</si>
  <si>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</si>
  <si>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</si>
  <si>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</si>
  <si>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</si>
  <si>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</si>
  <si>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</si>
  <si>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</si>
  <si>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</si>
  <si>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</si>
  <si>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</si>
  <si>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</si>
  <si>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</si>
  <si>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</si>
  <si>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</si>
  <si>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</si>
  <si>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</si>
  <si>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</si>
  <si>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</si>
  <si>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</si>
  <si>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</si>
  <si>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</si>
  <si>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</si>
  <si>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</si>
  <si>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</si>
  <si>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</si>
  <si>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</si>
  <si>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</si>
  <si>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</si>
  <si>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</si>
  <si>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</si>
  <si>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</si>
  <si>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</si>
  <si>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</si>
  <si>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</si>
  <si>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</si>
  <si>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</si>
  <si>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</si>
  <si>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</si>
  <si>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</si>
  <si>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</si>
  <si>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</si>
  <si>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</si>
  <si>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</si>
  <si>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</si>
  <si>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</si>
  <si>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</si>
  <si>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</si>
  <si>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</si>
  <si>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</si>
  <si>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</si>
  <si>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</si>
  <si>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</si>
  <si>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</si>
  <si>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</si>
  <si>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</si>
  <si>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</si>
  <si>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</si>
  <si>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</si>
  <si>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</si>
  <si>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</si>
  <si>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</si>
  <si>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</si>
  <si>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</si>
  <si>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</si>
  <si>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</si>
  <si>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</si>
  <si>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</si>
  <si>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</si>
  <si>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</si>
  <si>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</si>
  <si>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</si>
  <si>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</si>
  <si>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</si>
  <si>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</si>
  <si>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</si>
  <si>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</si>
  <si>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</si>
  <si>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</si>
  <si>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</si>
  <si>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</si>
  <si>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</si>
  <si>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</si>
  <si>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</si>
  <si>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</si>
  <si>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</si>
  <si>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</si>
  <si>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</si>
  <si>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</si>
  <si>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</si>
  <si>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</si>
  <si>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</si>
  <si>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</si>
  <si>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</si>
  <si>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</si>
  <si>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</si>
  <si>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</si>
  <si>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</si>
  <si>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</si>
  <si>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</si>
  <si>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</si>
  <si>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</si>
  <si>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</si>
  <si>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</si>
  <si>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</si>
  <si>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</si>
  <si>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</si>
  <si>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</si>
  <si>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</si>
  <si>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</si>
  <si>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</si>
  <si>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</si>
  <si>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</si>
  <si>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</si>
  <si>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</si>
  <si>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</si>
  <si>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</si>
  <si>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</si>
  <si>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</si>
  <si>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</si>
  <si>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</si>
  <si>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</si>
  <si>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</si>
  <si>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</si>
  <si>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</si>
  <si>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</si>
  <si>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</si>
  <si>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</si>
  <si>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</si>
  <si>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</si>
  <si>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</si>
  <si>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</si>
  <si>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</si>
  <si>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</si>
  <si>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</si>
  <si>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</si>
  <si>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</si>
  <si>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</si>
  <si>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</si>
  <si>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</si>
  <si>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</si>
  <si>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</si>
  <si>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</si>
  <si>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</si>
  <si>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</si>
  <si>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</si>
  <si>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</si>
  <si>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</si>
  <si>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</si>
  <si>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</si>
  <si>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</si>
  <si>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</si>
  <si>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</si>
  <si>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</si>
  <si>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</si>
  <si>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</si>
  <si>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</si>
  <si>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</si>
  <si>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</si>
  <si>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</si>
  <si>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</si>
  <si>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</si>
  <si>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</si>
  <si>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</si>
  <si>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</si>
  <si>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</si>
  <si>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</si>
  <si>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</si>
  <si>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</si>
  <si>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</si>
  <si>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</si>
  <si>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</si>
  <si>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</si>
  <si>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</si>
  <si>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</si>
  <si>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</si>
  <si>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</si>
  <si>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</si>
  <si>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</si>
  <si>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</si>
  <si>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</si>
  <si>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</si>
  <si>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</si>
  <si>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</si>
  <si>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</si>
  <si>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</si>
  <si>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</si>
  <si>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</si>
  <si>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</si>
  <si>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</si>
  <si>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</si>
  <si>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</si>
  <si>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</si>
  <si>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</si>
  <si>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</si>
  <si>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</si>
  <si>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</si>
  <si>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</si>
  <si>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</si>
  <si>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</si>
  <si>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</si>
  <si>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</si>
  <si>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</si>
  <si>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</si>
  <si>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</si>
  <si>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</si>
  <si>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</si>
  <si>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</si>
  <si>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</si>
  <si>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</si>
  <si>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</si>
  <si>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</si>
  <si>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</si>
  <si>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</si>
  <si>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</si>
  <si>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</si>
  <si>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</si>
  <si>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</si>
  <si>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</si>
  <si>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</si>
  <si>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</si>
  <si>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</si>
  <si>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</si>
  <si>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</si>
  <si>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</si>
  <si>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</si>
  <si>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</si>
  <si>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</si>
  <si>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</si>
  <si>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</si>
  <si>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</si>
  <si>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</si>
  <si>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</si>
  <si>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</si>
  <si>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</si>
  <si>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</si>
  <si>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</si>
  <si>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</si>
  <si>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</si>
  <si>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</si>
  <si>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</si>
  <si>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</si>
  <si>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</si>
  <si>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</si>
  <si>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</si>
  <si>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</si>
  <si>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</si>
  <si>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</si>
  <si>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</si>
  <si>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</si>
  <si>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</si>
  <si>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</si>
  <si>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</si>
  <si>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</si>
  <si>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</si>
  <si>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</si>
  <si>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</si>
  <si>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</si>
  <si>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</si>
  <si>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</si>
  <si>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</si>
  <si>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</si>
  <si>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</si>
  <si>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</si>
  <si>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</si>
  <si>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</si>
  <si>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</si>
  <si>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</si>
  <si>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</si>
  <si>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</si>
  <si>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</si>
  <si>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</si>
  <si>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</si>
  <si>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</si>
  <si>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</si>
  <si>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</si>
  <si>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</si>
  <si>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</si>
  <si>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</si>
  <si>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</si>
  <si>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</si>
  <si>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</si>
  <si>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</si>
  <si>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</si>
  <si>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</si>
  <si>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</si>
  <si>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</si>
  <si>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</si>
  <si>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</si>
  <si>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</si>
  <si>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</si>
  <si>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</si>
  <si>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</si>
  <si>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</si>
  <si>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</si>
  <si>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</si>
  <si>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</si>
  <si>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</si>
  <si>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</si>
  <si>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</si>
  <si>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</si>
  <si>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</si>
  <si>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</si>
  <si>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</si>
  <si>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</si>
  <si>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</si>
  <si>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</si>
  <si>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</si>
  <si>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</si>
  <si>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</si>
  <si>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</si>
  <si>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</si>
  <si>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</si>
  <si>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</si>
  <si>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</si>
  <si>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</si>
  <si>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</si>
  <si>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</si>
  <si>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</si>
  <si>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</si>
  <si>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</si>
  <si>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</si>
  <si>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</si>
  <si>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</si>
  <si>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</si>
  <si>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</si>
  <si>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</si>
  <si>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</si>
  <si>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</si>
  <si>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</si>
  <si>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</si>
  <si>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</si>
  <si>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</si>
  <si>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</si>
  <si>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</si>
  <si>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</si>
  <si>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</si>
  <si>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</si>
  <si>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</si>
  <si>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</si>
  <si>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</si>
  <si>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</si>
  <si>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</si>
  <si>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</si>
  <si>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</si>
  <si>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</si>
  <si>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</si>
  <si>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</si>
  <si>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</si>
  <si>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</si>
  <si>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</si>
  <si>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</si>
  <si>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</si>
  <si>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</si>
  <si>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</si>
  <si>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</si>
  <si>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</si>
  <si>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</si>
  <si>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</si>
  <si>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</si>
  <si>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</si>
  <si>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</si>
  <si>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</si>
  <si>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</si>
  <si>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</si>
  <si>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</si>
  <si>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</si>
  <si>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</si>
  <si>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</si>
  <si>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</si>
  <si>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</si>
  <si>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</si>
  <si>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</si>
  <si>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</si>
  <si>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</si>
  <si>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</si>
  <si>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</si>
  <si>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</si>
  <si>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</si>
  <si>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</si>
  <si>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</si>
  <si>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</si>
  <si>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</si>
  <si>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</si>
  <si>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</si>
  <si>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</si>
  <si>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</si>
  <si>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</si>
  <si>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</si>
  <si>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</si>
  <si>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</si>
  <si>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</si>
  <si>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</si>
  <si>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</si>
  <si>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</si>
  <si>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</si>
  <si>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</si>
  <si>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</si>
  <si>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</si>
  <si>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</si>
  <si>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</si>
  <si>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</si>
  <si>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</si>
  <si>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</si>
  <si>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</si>
  <si>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</si>
  <si>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</si>
  <si>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</si>
  <si>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</si>
  <si>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</si>
  <si>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</si>
  <si>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</si>
  <si>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</si>
  <si>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</si>
  <si>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</si>
  <si>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</si>
  <si>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</si>
  <si>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</si>
  <si>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</si>
  <si>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</si>
  <si>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</si>
  <si>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</si>
  <si>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</si>
  <si>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</si>
  <si>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</si>
  <si>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</si>
  <si>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</si>
  <si>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</si>
  <si>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</si>
  <si>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</si>
  <si>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</si>
  <si>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</si>
  <si>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</si>
  <si>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</si>
  <si>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</si>
  <si>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</si>
  <si>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</si>
  <si>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</si>
  <si>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</si>
  <si>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</si>
  <si>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</si>
  <si>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</si>
  <si>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</si>
  <si>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</si>
  <si>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</si>
  <si>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</si>
  <si>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</si>
  <si>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</si>
  <si>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</si>
  <si>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</si>
  <si>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</si>
  <si>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</si>
  <si>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</si>
  <si>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</si>
  <si>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</si>
  <si>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</si>
  <si>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</si>
  <si>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</si>
  <si>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</si>
  <si>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</si>
  <si>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</si>
  <si>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</si>
  <si>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</si>
  <si>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</si>
  <si>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</si>
  <si>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</si>
  <si>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</si>
  <si>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</si>
  <si>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</si>
  <si>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</si>
  <si>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</si>
  <si>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</si>
  <si>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</si>
  <si>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</si>
  <si>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</si>
  <si>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</si>
  <si>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</si>
  <si>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</si>
  <si>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</si>
  <si>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</si>
  <si>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</si>
  <si>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</si>
  <si>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</si>
  <si>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</si>
  <si>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</si>
  <si>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</si>
  <si>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</si>
  <si>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</si>
  <si>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</si>
  <si>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</si>
  <si>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</si>
  <si>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</si>
  <si>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</si>
  <si>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</si>
  <si>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</si>
  <si>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</si>
  <si>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</si>
  <si>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</si>
  <si>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</si>
  <si>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</si>
  <si>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</si>
  <si>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</si>
  <si>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</si>
  <si>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</si>
  <si>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</si>
  <si>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</si>
  <si>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</si>
  <si>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</si>
  <si>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</si>
  <si>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</si>
  <si>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</si>
  <si>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</si>
  <si>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</si>
  <si>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</si>
  <si>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</si>
  <si>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</si>
  <si>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</si>
  <si>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</si>
  <si>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</si>
  <si>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</si>
  <si>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</si>
  <si>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</si>
  <si>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</si>
  <si>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</si>
  <si>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</si>
  <si>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</si>
  <si>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</si>
  <si>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</si>
  <si>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</si>
  <si>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</si>
  <si>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</si>
  <si>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</si>
  <si>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</si>
  <si>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</si>
  <si>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</si>
  <si>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</si>
  <si>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</si>
  <si>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</si>
  <si>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</si>
  <si>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</si>
  <si>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</si>
  <si>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</si>
  <si>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</si>
  <si>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</si>
  <si>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</si>
  <si>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</si>
  <si>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</si>
  <si>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</si>
  <si>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</si>
  <si>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</si>
  <si>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</si>
  <si>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</si>
  <si>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</si>
  <si>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</si>
  <si>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</si>
  <si>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</si>
  <si>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</si>
  <si>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</si>
  <si>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</si>
  <si>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</si>
  <si>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</si>
  <si>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</si>
  <si>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</si>
  <si>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</si>
  <si>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</si>
  <si>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</si>
  <si>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</si>
  <si>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</si>
  <si>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</si>
  <si>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</si>
  <si>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</si>
  <si>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</si>
  <si>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</si>
  <si>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</si>
  <si>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</si>
  <si>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</si>
  <si>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</si>
  <si>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</si>
  <si>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</si>
  <si>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</si>
  <si>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</si>
  <si>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</si>
  <si>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</si>
  <si>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</si>
  <si>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</si>
  <si>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</si>
  <si>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</si>
  <si>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</si>
  <si>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</si>
  <si>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</si>
  <si>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</si>
  <si>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</si>
  <si>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</si>
  <si>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</si>
  <si>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</si>
  <si>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</si>
  <si>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</si>
  <si>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</si>
  <si>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</si>
  <si>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</si>
  <si>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</si>
  <si>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</si>
  <si>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</si>
  <si>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</si>
  <si>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</si>
  <si>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</si>
  <si>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</si>
  <si>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</si>
  <si>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</si>
  <si>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</si>
  <si>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</si>
  <si>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</si>
  <si>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</si>
  <si>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</si>
  <si>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</si>
  <si>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</si>
  <si>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</si>
  <si>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</si>
  <si>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</si>
  <si>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</si>
  <si>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</si>
  <si>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</si>
  <si>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</si>
  <si>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</si>
  <si>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</si>
  <si>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</si>
  <si>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</si>
  <si>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</si>
  <si>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</si>
  <si>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</si>
  <si>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</si>
  <si>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</si>
  <si>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</si>
  <si>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</si>
  <si>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</si>
  <si>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</si>
  <si>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</si>
  <si>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</si>
  <si>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</si>
  <si>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</si>
  <si>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</si>
  <si>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</si>
  <si>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</si>
  <si>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</si>
  <si>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</si>
  <si>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</si>
  <si>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</si>
  <si>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</si>
  <si>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</si>
  <si>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</si>
  <si>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</si>
  <si>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</si>
  <si>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</si>
  <si>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</si>
  <si>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</si>
  <si>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</si>
  <si>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</si>
  <si>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</si>
  <si>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</si>
  <si>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</si>
  <si>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</si>
  <si>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</si>
  <si>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</si>
  <si>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</si>
  <si>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</si>
  <si>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</si>
  <si>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</si>
  <si>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</si>
  <si>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</si>
  <si>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</si>
  <si>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</si>
  <si>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</si>
  <si>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</si>
  <si>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</si>
  <si>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</si>
  <si>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</si>
  <si>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</si>
  <si>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</si>
  <si>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</si>
  <si>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</si>
  <si>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</si>
  <si>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</si>
  <si>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</si>
  <si>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</si>
  <si>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</si>
  <si>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</si>
  <si>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</si>
  <si>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</si>
  <si>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</si>
  <si>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</si>
  <si>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</si>
  <si>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</si>
  <si>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</si>
  <si>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</si>
  <si>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</si>
  <si>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</si>
  <si>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</si>
  <si>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</si>
  <si>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</si>
  <si>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</si>
  <si>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</si>
  <si>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</si>
  <si>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</si>
  <si>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</si>
  <si>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</si>
  <si>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</si>
  <si>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</si>
  <si>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</si>
  <si>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</si>
  <si>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</si>
  <si>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</si>
  <si>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</si>
  <si>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</si>
  <si>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</si>
  <si>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</si>
  <si>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</si>
  <si>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</si>
  <si>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</si>
  <si>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</si>
  <si>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</si>
  <si>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</si>
  <si>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</si>
  <si>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</si>
  <si>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</si>
  <si>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</si>
  <si>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</si>
  <si>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</si>
  <si>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</si>
  <si>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</si>
  <si>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</si>
  <si>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</si>
  <si>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</si>
  <si>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</si>
  <si>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</si>
  <si>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</si>
  <si>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</si>
  <si>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</si>
  <si>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</si>
  <si>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</si>
  <si>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</si>
  <si>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</si>
  <si>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</si>
  <si>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</si>
  <si>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</si>
  <si>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</si>
  <si>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</si>
  <si>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</si>
  <si>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</si>
  <si>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</si>
  <si>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</si>
  <si>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</si>
  <si>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</si>
  <si>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</si>
  <si>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</si>
  <si>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</si>
  <si>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</si>
  <si>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</si>
  <si>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</si>
  <si>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</si>
  <si>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</si>
  <si>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</si>
  <si>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</si>
  <si>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</si>
  <si>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</si>
  <si>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</si>
  <si>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</si>
  <si>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</si>
  <si>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</si>
  <si>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</si>
  <si>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</si>
  <si>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</si>
  <si>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</si>
  <si>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</si>
  <si>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</si>
  <si>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</si>
  <si>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</si>
  <si>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</si>
  <si>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</si>
  <si>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</si>
  <si>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</si>
  <si>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</si>
  <si>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</si>
  <si>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</si>
  <si>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</si>
  <si>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</si>
  <si>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</si>
  <si>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</si>
  <si>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</si>
  <si>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</si>
  <si>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</si>
  <si>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</si>
  <si>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</si>
  <si>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</si>
  <si>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</si>
  <si>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</si>
  <si>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</si>
  <si>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</si>
  <si>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</si>
  <si>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</si>
  <si>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</si>
  <si>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</si>
  <si>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</si>
  <si>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</si>
  <si>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</si>
  <si>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</si>
  <si>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</si>
  <si>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</si>
  <si>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</si>
  <si>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</si>
  <si>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</si>
  <si>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</si>
  <si>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</si>
  <si>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</si>
  <si>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</si>
  <si>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</si>
  <si>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</si>
  <si>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</si>
  <si>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</si>
  <si>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</si>
  <si>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</si>
  <si>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</si>
  <si>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</si>
  <si>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</si>
  <si>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</si>
  <si>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</si>
  <si>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</si>
  <si>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</si>
  <si>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</si>
  <si>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</si>
  <si>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</si>
  <si>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</si>
  <si>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</si>
  <si>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</si>
  <si>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</si>
  <si>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</si>
  <si>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</si>
  <si>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</si>
  <si>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</si>
  <si>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</si>
  <si>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</si>
  <si>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</si>
  <si>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</si>
  <si>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</si>
  <si>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</si>
  <si>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</si>
  <si>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</si>
  <si>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</si>
  <si>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</si>
  <si>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</si>
  <si>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</si>
  <si>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</si>
  <si>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</si>
  <si>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</si>
  <si>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</si>
  <si>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</si>
  <si>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</si>
  <si>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</si>
  <si>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</si>
  <si>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</si>
  <si>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</si>
  <si>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</si>
  <si>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</si>
  <si>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</si>
  <si>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</si>
  <si>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</si>
  <si>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</si>
  <si>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</si>
  <si>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</si>
  <si>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</si>
  <si>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</si>
  <si>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</si>
  <si>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</si>
  <si>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</si>
  <si>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</si>
  <si>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</si>
  <si>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</si>
  <si>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</si>
  <si>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</si>
  <si>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</si>
  <si>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</si>
  <si>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</si>
  <si>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</si>
  <si>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</si>
  <si>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</si>
  <si>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</si>
  <si>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</si>
  <si>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</si>
  <si>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</si>
  <si>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</si>
  <si>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</si>
  <si>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</si>
  <si>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</si>
  <si>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</si>
  <si>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</si>
  <si>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</si>
  <si>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</si>
  <si>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</si>
  <si>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</si>
  <si>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</si>
  <si>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</si>
  <si>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</si>
  <si>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</si>
  <si>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</si>
  <si>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</si>
  <si>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</si>
  <si>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</si>
  <si>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</si>
  <si>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</si>
  <si>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</si>
  <si>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</si>
  <si>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</si>
  <si>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</si>
  <si>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</si>
  <si>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</si>
  <si>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</si>
  <si>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</si>
  <si>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</si>
  <si>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</si>
  <si>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</si>
  <si>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</si>
  <si>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</si>
  <si>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</si>
  <si>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</si>
  <si>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</si>
  <si>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</si>
  <si>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</si>
  <si>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</si>
  <si>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</si>
  <si>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</si>
  <si>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</si>
  <si>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</si>
  <si>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</si>
  <si>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</si>
  <si>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</si>
  <si>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</si>
  <si>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</si>
  <si>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</si>
  <si>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</si>
  <si>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</si>
  <si>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</si>
  <si>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</si>
  <si>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</si>
  <si>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</si>
  <si>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</si>
  <si>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</si>
  <si>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</si>
  <si>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</si>
  <si>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</si>
  <si>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</si>
  <si>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</si>
  <si>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</si>
  <si>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</si>
  <si>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</si>
  <si>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</si>
  <si>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</si>
  <si>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</si>
  <si>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</si>
  <si>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</si>
  <si>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</si>
  <si>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</si>
  <si>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</si>
  <si>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</si>
  <si>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</si>
  <si>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</si>
  <si>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</si>
  <si>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</si>
  <si>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</si>
  <si>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</si>
  <si>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</si>
  <si>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</si>
  <si>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</si>
  <si>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</si>
  <si>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</si>
  <si>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</si>
  <si>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</si>
  <si>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</si>
  <si>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</si>
  <si>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</si>
  <si>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</si>
  <si>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</si>
  <si>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</si>
  <si>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</si>
  <si>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</si>
  <si>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</si>
  <si>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</si>
  <si>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</si>
  <si>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</si>
  <si>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</si>
  <si>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</si>
  <si>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</si>
  <si>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</si>
  <si>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</si>
  <si>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</si>
  <si>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</si>
  <si>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</si>
  <si>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</si>
  <si>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</si>
  <si>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</si>
  <si>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</si>
  <si>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</si>
  <si>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</si>
  <si>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</si>
  <si>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</si>
  <si>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</si>
  <si>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</si>
  <si>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</si>
  <si>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</si>
  <si>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</si>
  <si>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</si>
  <si>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</si>
  <si>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</si>
  <si>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</si>
  <si>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</si>
  <si>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</si>
  <si>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</si>
  <si>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</si>
  <si>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</si>
  <si>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</si>
  <si>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</si>
  <si>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</si>
  <si>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</si>
  <si>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</si>
  <si>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</si>
  <si>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</si>
  <si>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</si>
  <si>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</si>
  <si>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</si>
  <si>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</si>
  <si>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</si>
  <si>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</si>
  <si>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</si>
  <si>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</si>
  <si>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</si>
  <si>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</si>
  <si>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</si>
  <si>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</si>
  <si>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</si>
  <si>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</si>
  <si>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</si>
  <si>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</si>
  <si>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</si>
  <si>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</si>
  <si>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</si>
  <si>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</si>
  <si>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</si>
  <si>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</si>
  <si>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</si>
  <si>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</si>
  <si>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</si>
  <si>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</si>
  <si>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</si>
  <si>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</si>
  <si>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</si>
  <si>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</si>
  <si>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</si>
  <si>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</si>
  <si>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</si>
  <si>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</si>
  <si>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</si>
  <si>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</si>
  <si>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</si>
  <si>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</si>
  <si>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</si>
  <si>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</si>
  <si>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</si>
  <si>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</si>
  <si>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</si>
  <si>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</si>
  <si>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</si>
  <si>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</si>
  <si>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</si>
  <si>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</si>
  <si>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</si>
  <si>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</si>
  <si>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</si>
  <si>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</si>
  <si>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</si>
  <si>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</si>
  <si>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</si>
  <si>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</si>
  <si>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</si>
  <si>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</si>
  <si>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</si>
  <si>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</si>
  <si>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</si>
  <si>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</si>
  <si>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</si>
  <si>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</si>
  <si>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</si>
  <si>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</si>
  <si>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</si>
  <si>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</si>
  <si>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</si>
  <si>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</si>
  <si>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</si>
  <si>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</si>
  <si>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</si>
  <si>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</si>
  <si>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</si>
  <si>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</si>
  <si>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</si>
  <si>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</si>
  <si>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</si>
  <si>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</si>
  <si>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</si>
  <si>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</si>
  <si>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</si>
  <si>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</si>
  <si>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</si>
  <si>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</si>
  <si>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</si>
  <si>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</si>
  <si>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</si>
  <si>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</si>
  <si>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</si>
  <si>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</si>
  <si>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</si>
  <si>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</si>
  <si>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</si>
  <si>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</si>
  <si>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</si>
  <si>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</si>
  <si>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</si>
  <si>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</si>
  <si>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</si>
  <si>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</si>
  <si>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</si>
  <si>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</si>
  <si>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</si>
  <si>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</si>
  <si>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</si>
  <si>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</si>
  <si>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</si>
  <si>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</si>
  <si>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</si>
  <si>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</si>
  <si>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</si>
  <si>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</si>
  <si>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</si>
  <si>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</si>
  <si>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</si>
  <si>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</si>
  <si>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</si>
  <si>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</si>
  <si>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</si>
  <si>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</si>
  <si>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</si>
  <si>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</si>
  <si>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</si>
  <si>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</si>
  <si>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</si>
  <si>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</si>
  <si>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</si>
  <si>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</si>
  <si>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</si>
  <si>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</si>
  <si>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</si>
  <si>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</si>
  <si>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</si>
  <si>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</si>
  <si>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</si>
  <si>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</si>
  <si>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</si>
  <si>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</si>
  <si>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</si>
  <si>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</si>
  <si>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</si>
  <si>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</si>
  <si>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</si>
  <si>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</si>
  <si>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</si>
  <si>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</si>
  <si>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</si>
  <si>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</si>
  <si>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</si>
  <si>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</si>
  <si>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</si>
  <si>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</si>
  <si>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</si>
  <si>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</si>
  <si>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</si>
  <si>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</si>
  <si>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</si>
  <si>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</si>
  <si>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</si>
  <si>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</si>
  <si>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</si>
  <si>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</si>
  <si>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</si>
  <si>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</si>
  <si>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</si>
  <si>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</si>
  <si>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</si>
  <si>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</si>
  <si>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</si>
  <si>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</si>
  <si>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</si>
  <si>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</si>
  <si>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</si>
  <si>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</si>
  <si>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</si>
  <si>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</si>
  <si>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</si>
  <si>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</si>
  <si>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</si>
  <si>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</si>
  <si>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</si>
  <si>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</si>
  <si>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</si>
  <si>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</si>
  <si>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</si>
  <si>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</si>
  <si>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</si>
  <si>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</si>
  <si>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</si>
  <si>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</si>
  <si>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</si>
  <si>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</si>
  <si>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</si>
  <si>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</si>
  <si>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</si>
  <si>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</si>
  <si>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</si>
  <si>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</si>
  <si>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</si>
  <si>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</si>
  <si>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</si>
  <si>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</si>
  <si>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</si>
  <si>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</si>
  <si>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</si>
  <si>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</si>
  <si>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</si>
  <si>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</si>
  <si>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</si>
  <si>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</si>
  <si>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</si>
  <si>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</si>
  <si>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</si>
  <si>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</si>
  <si>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</si>
  <si>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</si>
  <si>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</si>
  <si>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</si>
  <si>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</si>
  <si>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</si>
  <si>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</si>
  <si>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</si>
  <si>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</si>
  <si>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</si>
  <si>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</si>
  <si>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</si>
  <si>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</si>
  <si>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</si>
  <si>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</si>
  <si>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</si>
  <si>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</si>
  <si>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</si>
  <si>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</si>
  <si>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</si>
  <si>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</si>
  <si>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</si>
  <si>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</si>
  <si>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</si>
  <si>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</si>
  <si>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</si>
  <si>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</si>
  <si>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</si>
  <si>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</si>
  <si>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</si>
  <si>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</si>
  <si>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</si>
  <si>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</si>
  <si>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</si>
  <si>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</si>
  <si>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</si>
  <si>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</si>
  <si>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</si>
  <si>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</si>
  <si>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</si>
  <si>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</si>
  <si>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</si>
  <si>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</si>
  <si>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</si>
  <si>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</si>
  <si>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</si>
  <si>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</si>
  <si>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</si>
  <si>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</si>
  <si>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</si>
  <si>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</si>
  <si>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</si>
  <si>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</si>
  <si>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</si>
  <si>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</si>
  <si>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</si>
  <si>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</si>
  <si>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</si>
  <si>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</si>
  <si>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</si>
  <si>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</si>
  <si>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</si>
  <si>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</si>
  <si>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</si>
  <si>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</si>
  <si>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</si>
  <si>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</si>
  <si>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</si>
  <si>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</si>
  <si>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</si>
  <si>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</si>
  <si>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</si>
  <si>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</si>
  <si>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</si>
  <si>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</si>
  <si>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</si>
  <si>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</si>
  <si>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</si>
  <si>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</si>
  <si>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</si>
  <si>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</si>
  <si>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</si>
  <si>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</si>
  <si>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</si>
  <si>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</si>
  <si>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</si>
  <si>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</si>
  <si>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</si>
  <si>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</si>
  <si>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</si>
  <si>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</si>
  <si>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</si>
  <si>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</si>
  <si>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</si>
  <si>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</si>
  <si>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</si>
  <si>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</si>
  <si>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</si>
  <si>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</si>
  <si>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</si>
  <si>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</si>
  <si>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</si>
  <si>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</si>
  <si>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</si>
  <si>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</si>
  <si>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</si>
  <si>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</si>
  <si>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</si>
  <si>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</si>
  <si>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</si>
  <si>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</si>
  <si>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</si>
  <si>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</si>
  <si>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</si>
  <si>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</si>
  <si>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</si>
  <si>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</si>
  <si>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</si>
  <si>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</si>
  <si>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</si>
  <si>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</si>
  <si>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</si>
  <si>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</si>
  <si>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</si>
  <si>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</si>
  <si>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</si>
  <si>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</si>
  <si>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</si>
  <si>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</si>
  <si>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</si>
  <si>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</si>
  <si>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</si>
  <si>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</si>
  <si>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</si>
  <si>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</si>
  <si>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</si>
  <si>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</si>
  <si>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</si>
  <si>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</si>
  <si>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</si>
  <si>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</si>
  <si>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</si>
  <si>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</si>
  <si>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</si>
  <si>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</si>
  <si>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</si>
  <si>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</si>
  <si>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</si>
  <si>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</si>
  <si>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</si>
  <si>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</si>
  <si>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</si>
  <si>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</si>
  <si>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</si>
  <si>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</si>
  <si>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</si>
  <si>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</si>
  <si>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</si>
  <si>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</si>
  <si>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</si>
  <si>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</si>
  <si>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</si>
  <si>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</si>
  <si>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</si>
  <si>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</si>
  <si>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</si>
  <si>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</si>
  <si>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</si>
  <si>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</si>
  <si>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</si>
  <si>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</si>
  <si>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</si>
  <si>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</si>
  <si>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</si>
  <si>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</si>
  <si>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</si>
  <si>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</si>
  <si>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</si>
  <si>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</si>
  <si>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</si>
  <si>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</si>
  <si>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</si>
  <si>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</si>
  <si>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</si>
  <si>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</si>
  <si>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</si>
  <si>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</si>
  <si>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</si>
  <si>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</si>
  <si>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</si>
  <si>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</si>
  <si>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</si>
  <si>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</si>
  <si>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</si>
  <si>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</si>
  <si>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</si>
  <si>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</si>
  <si>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</si>
  <si>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</si>
  <si>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</si>
  <si>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</si>
  <si>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</si>
  <si>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</si>
  <si>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</si>
  <si>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</si>
  <si>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</si>
  <si>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</si>
  <si>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</si>
  <si>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</si>
  <si>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</si>
  <si>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</si>
  <si>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</si>
  <si>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</si>
  <si>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</si>
  <si>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</si>
  <si>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</si>
  <si>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</si>
  <si>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</si>
  <si>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</si>
  <si>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</si>
  <si>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</si>
  <si>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</si>
  <si>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</si>
  <si>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</si>
  <si>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</si>
  <si>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</si>
  <si>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</si>
  <si>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</si>
  <si>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</si>
  <si>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</si>
  <si>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</si>
  <si>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</si>
  <si>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</si>
  <si>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</si>
  <si>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</si>
  <si>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</si>
  <si>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</si>
  <si>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</si>
  <si>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</si>
  <si>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</si>
  <si>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</si>
  <si>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</si>
  <si>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</si>
  <si>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</si>
  <si>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</si>
  <si>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</si>
  <si>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</si>
  <si>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</si>
  <si>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</si>
  <si>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</si>
  <si>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</si>
  <si>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</si>
  <si>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</si>
  <si>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</si>
  <si>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</si>
  <si>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</si>
  <si>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</si>
  <si>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</si>
  <si>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</si>
  <si>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</si>
  <si>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</si>
  <si>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</si>
  <si>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</si>
  <si>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</si>
  <si>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</si>
  <si>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</si>
  <si>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</si>
  <si>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</si>
  <si>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</si>
  <si>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</si>
  <si>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</si>
  <si>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</si>
  <si>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</si>
  <si>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</si>
  <si>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</si>
  <si>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</si>
  <si>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</si>
  <si>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</si>
  <si>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</si>
  <si>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</si>
  <si>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</si>
  <si>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</si>
  <si>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</si>
  <si>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</si>
  <si>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</si>
  <si>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</si>
  <si>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</si>
  <si>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</si>
  <si>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</si>
  <si>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</si>
  <si>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</si>
  <si>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</si>
  <si>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</si>
  <si>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</si>
  <si>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</si>
  <si>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</si>
  <si>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</si>
  <si>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</si>
  <si>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</si>
  <si>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</si>
  <si>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</si>
  <si>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</si>
  <si>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</si>
  <si>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</si>
  <si>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</si>
  <si>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</si>
  <si>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</si>
  <si>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</si>
  <si>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</si>
  <si>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</si>
  <si>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</si>
  <si>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</si>
  <si>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</si>
  <si>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</si>
  <si>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</si>
  <si>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</si>
  <si>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</si>
  <si>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</si>
  <si>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</si>
  <si>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</si>
  <si>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</si>
  <si>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</si>
  <si>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</si>
  <si>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</si>
  <si>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</si>
  <si>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</si>
  <si>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</si>
  <si>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</si>
  <si>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</si>
  <si>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</si>
  <si>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</si>
  <si>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</si>
  <si>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</si>
  <si>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</si>
  <si>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</si>
  <si>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</si>
  <si>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</si>
  <si>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</si>
  <si>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</si>
  <si>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</si>
  <si>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</si>
  <si>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</si>
  <si>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</si>
  <si>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</si>
  <si>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</si>
  <si>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</si>
  <si>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</si>
  <si>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</si>
  <si>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</si>
  <si>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</si>
  <si>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</si>
  <si>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</si>
  <si>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</si>
  <si>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</si>
  <si>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</si>
  <si>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</si>
  <si>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</si>
  <si>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</si>
  <si>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</si>
  <si>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</si>
  <si>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</si>
  <si>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</si>
  <si>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</si>
  <si>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</si>
  <si>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</si>
  <si>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</si>
  <si>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</si>
  <si>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</si>
  <si>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</si>
  <si>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</si>
  <si>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</si>
  <si>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</si>
  <si>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</si>
  <si>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</si>
  <si>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</si>
  <si>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</si>
  <si>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</si>
  <si>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</si>
  <si>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</si>
  <si>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</si>
  <si>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</si>
  <si>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</si>
  <si>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</si>
  <si>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</si>
  <si>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</si>
  <si>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</si>
  <si>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</si>
  <si>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</si>
  <si>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</si>
  <si>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</si>
  <si>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</si>
  <si>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</si>
  <si>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</si>
  <si>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</si>
  <si>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</si>
  <si>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</si>
  <si>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</si>
  <si>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</si>
  <si>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</si>
  <si>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</si>
  <si>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</si>
  <si>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</si>
  <si>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</si>
  <si>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</si>
  <si>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</si>
  <si>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</si>
  <si>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</si>
  <si>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</si>
  <si>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</si>
  <si>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</si>
  <si>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</si>
  <si>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</si>
  <si>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</si>
  <si>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</si>
  <si>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</si>
  <si>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</si>
  <si>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</si>
  <si>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</si>
  <si>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</si>
  <si>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</si>
  <si>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</si>
  <si>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</si>
  <si>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</si>
  <si>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</si>
  <si>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</si>
  <si>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</si>
  <si>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</si>
  <si>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</si>
  <si>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</si>
  <si>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</si>
  <si>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</si>
  <si>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</si>
  <si>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</si>
  <si>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</si>
  <si>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</si>
  <si>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</si>
  <si>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</si>
  <si>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</si>
  <si>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</si>
  <si>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</si>
  <si>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</si>
  <si>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</si>
  <si>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</si>
  <si>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</si>
  <si>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</si>
  <si>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</si>
  <si>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</si>
  <si>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</si>
  <si>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</si>
  <si>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</si>
  <si>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</si>
  <si>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</si>
  <si>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</si>
  <si>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</si>
  <si>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</si>
  <si>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</si>
  <si>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</si>
  <si>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</si>
  <si>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</si>
  <si>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</si>
  <si>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</si>
  <si>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</si>
  <si>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</si>
  <si>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</si>
  <si>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</si>
  <si>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</si>
  <si>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</si>
  <si>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</si>
  <si>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</si>
  <si>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</si>
  <si>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</si>
  <si>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</si>
  <si>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</si>
  <si>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</si>
  <si>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</si>
  <si>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</si>
  <si>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</si>
  <si>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</si>
  <si>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</si>
  <si>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</si>
  <si>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</si>
  <si>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</si>
  <si>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</si>
  <si>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</si>
  <si>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</si>
  <si>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</si>
  <si>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</si>
  <si>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</si>
  <si>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</si>
  <si>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</si>
  <si>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</si>
  <si>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</si>
  <si>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</si>
  <si>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</si>
  <si>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</si>
  <si>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</si>
  <si>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</si>
  <si>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</si>
  <si>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</si>
  <si>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</si>
  <si>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</si>
  <si>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</si>
  <si>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</si>
  <si>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</si>
  <si>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</si>
  <si>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</si>
  <si>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</si>
  <si>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</si>
  <si>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</si>
  <si>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</si>
  <si>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</si>
  <si>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</si>
  <si>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</si>
  <si>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</si>
  <si>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</si>
  <si>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</si>
  <si>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</si>
  <si>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</si>
  <si>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</si>
  <si>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</si>
  <si>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</si>
  <si>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</si>
  <si>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</si>
  <si>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</si>
  <si>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</si>
  <si>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</si>
  <si>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</si>
  <si>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</si>
  <si>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</si>
  <si>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</si>
  <si>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</si>
  <si>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</si>
  <si>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</si>
  <si>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</si>
  <si>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</si>
  <si>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</si>
  <si>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</si>
  <si>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</si>
  <si>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</si>
  <si>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</si>
  <si>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</si>
  <si>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</si>
  <si>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</si>
  <si>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</si>
  <si>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</si>
  <si>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</si>
  <si>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</si>
  <si>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</si>
  <si>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</si>
  <si>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</si>
  <si>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</si>
  <si>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</si>
  <si>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</si>
  <si>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</si>
  <si>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</si>
  <si>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</si>
  <si>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</si>
  <si>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</si>
  <si>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</si>
  <si>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</si>
  <si>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</si>
  <si>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</si>
  <si>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</si>
  <si>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</si>
  <si>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</si>
  <si>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</si>
  <si>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</si>
  <si>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</si>
  <si>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</si>
  <si>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</si>
  <si>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</si>
  <si>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</si>
  <si>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</si>
  <si>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</si>
  <si>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</si>
  <si>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</si>
  <si>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</si>
  <si>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</si>
  <si>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</si>
  <si>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</si>
  <si>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</si>
  <si>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</si>
  <si>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</si>
  <si>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</si>
  <si>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</si>
  <si>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</si>
  <si>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</si>
  <si>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</si>
  <si>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</si>
  <si>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</si>
  <si>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</si>
  <si>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</si>
  <si>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</si>
  <si>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</si>
  <si>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</si>
  <si>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</si>
  <si>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</si>
  <si>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</si>
  <si>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</si>
  <si>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</si>
  <si>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</si>
  <si>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</si>
  <si>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</si>
  <si>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</si>
  <si>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</si>
  <si>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</si>
  <si>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</si>
  <si>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</si>
  <si>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</si>
  <si>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</si>
  <si>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</si>
  <si>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</si>
  <si>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</si>
  <si>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</si>
  <si>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</si>
  <si>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</si>
  <si>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</si>
  <si>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</si>
  <si>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</si>
  <si>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</si>
  <si>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</si>
  <si>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</si>
  <si>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</si>
  <si>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</si>
  <si>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</si>
  <si>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</si>
  <si>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</si>
  <si>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</si>
  <si>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</si>
  <si>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</si>
  <si>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</si>
  <si>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</si>
  <si>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</si>
  <si>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</si>
  <si>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</si>
  <si>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</si>
  <si>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</si>
  <si>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</si>
  <si>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</si>
  <si>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</si>
  <si>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</si>
  <si>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</si>
  <si>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</si>
  <si>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</si>
  <si>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</si>
  <si>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</si>
  <si>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</si>
  <si>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</si>
  <si>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</si>
  <si>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</si>
  <si>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</si>
  <si>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</si>
  <si>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</si>
  <si>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</si>
  <si>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</si>
  <si>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</si>
  <si>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</si>
  <si>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</si>
  <si>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</si>
  <si>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</si>
  <si>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</si>
  <si>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</si>
  <si>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</si>
  <si>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</si>
  <si>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</si>
  <si>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</si>
  <si>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</si>
  <si>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</si>
  <si>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</si>
  <si>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</si>
  <si>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</si>
  <si>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</si>
  <si>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</si>
  <si>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</si>
  <si>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</si>
  <si>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</si>
  <si>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</si>
  <si>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</si>
  <si>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</si>
  <si>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</si>
  <si>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</si>
  <si>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</si>
  <si>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</si>
  <si>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</si>
  <si>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</si>
  <si>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</si>
  <si>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</si>
  <si>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</si>
  <si>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</si>
  <si>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</si>
  <si>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</si>
  <si>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</si>
  <si>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</si>
  <si>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</si>
  <si>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</si>
  <si>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</si>
  <si>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</si>
  <si>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</si>
  <si>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</si>
  <si>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</si>
  <si>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</si>
  <si>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</si>
  <si>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</si>
  <si>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</si>
  <si>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</si>
  <si>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</si>
  <si>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</si>
  <si>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</si>
  <si>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</si>
  <si>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</si>
  <si>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</si>
  <si>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</si>
  <si>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</si>
  <si>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</si>
  <si>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</si>
  <si>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</si>
  <si>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</si>
  <si>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</si>
  <si>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</si>
  <si>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</si>
  <si>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</si>
  <si>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</si>
  <si>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</si>
  <si>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</si>
  <si>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</si>
  <si>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</si>
  <si>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</si>
  <si>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</si>
  <si>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</si>
  <si>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</si>
  <si>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</si>
  <si>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</si>
  <si>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</si>
  <si>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</si>
  <si>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</si>
  <si>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</si>
  <si>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</si>
  <si>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</si>
  <si>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</si>
  <si>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</si>
  <si>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</si>
  <si>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</si>
  <si>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</si>
  <si>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</si>
  <si>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</si>
  <si>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</si>
  <si>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</si>
  <si>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</si>
  <si>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</si>
  <si>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</si>
  <si>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</si>
  <si>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</si>
  <si>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</si>
  <si>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</si>
  <si>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</si>
  <si>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</si>
  <si>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</si>
  <si>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</si>
  <si>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</si>
  <si>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</si>
  <si>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</si>
  <si>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</si>
  <si>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</si>
  <si>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</si>
  <si>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</si>
  <si>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</si>
  <si>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</si>
  <si>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</si>
  <si>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</si>
  <si>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</si>
  <si>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</si>
  <si>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</si>
  <si>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</si>
  <si>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</si>
  <si>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</si>
  <si>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</si>
  <si>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</si>
  <si>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</si>
  <si>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</si>
  <si>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</si>
  <si>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</si>
  <si>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</si>
  <si>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</si>
  <si>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</si>
  <si>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</si>
  <si>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</si>
  <si>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</si>
  <si>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</si>
  <si>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</si>
  <si>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</si>
  <si>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</si>
  <si>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</si>
  <si>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</si>
  <si>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</si>
  <si>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</si>
  <si>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</si>
  <si>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</si>
  <si>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</si>
  <si>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</si>
  <si>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</si>
  <si>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</si>
  <si>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</si>
  <si>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</si>
  <si>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</si>
  <si>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</si>
  <si>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</si>
  <si>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</si>
  <si>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</si>
  <si>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</si>
  <si>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</si>
  <si>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</si>
  <si>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</si>
  <si>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</si>
  <si>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</si>
  <si>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</si>
  <si>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</si>
  <si>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</si>
  <si>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</si>
  <si>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</si>
  <si>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</si>
  <si>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</si>
  <si>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</si>
  <si>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</si>
  <si>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</si>
  <si>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</si>
  <si>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</si>
  <si>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</si>
  <si>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</si>
  <si>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</si>
  <si>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</si>
  <si>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</si>
  <si>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</si>
  <si>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</si>
  <si>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</si>
  <si>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</si>
  <si>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</si>
  <si>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</si>
  <si>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</si>
  <si>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</si>
  <si>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</si>
  <si>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</si>
  <si>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</si>
  <si>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</si>
  <si>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</si>
  <si>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</si>
  <si>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</si>
  <si>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</si>
  <si>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</si>
  <si>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</si>
  <si>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</si>
  <si>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</si>
  <si>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</si>
  <si>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</si>
  <si>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</si>
  <si>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</si>
  <si>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</si>
  <si>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</si>
  <si>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</si>
  <si>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</si>
  <si>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</si>
  <si>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</si>
  <si>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</si>
  <si>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</si>
  <si>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</si>
  <si>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</si>
  <si>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</si>
  <si>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</si>
  <si>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</si>
  <si>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</si>
  <si>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</si>
  <si>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</si>
  <si>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</si>
  <si>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</si>
  <si>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</si>
  <si>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</si>
  <si>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</si>
  <si>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</si>
  <si>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</si>
  <si>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</si>
  <si>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</si>
  <si>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</si>
  <si>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</si>
  <si>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</si>
  <si>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</si>
  <si>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</si>
  <si>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</si>
  <si>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</si>
  <si>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</si>
  <si>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</si>
  <si>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</si>
  <si>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</si>
  <si>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</si>
  <si>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</si>
  <si>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</si>
  <si>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</si>
  <si>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</si>
  <si>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</si>
  <si>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</si>
  <si>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</si>
  <si>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</si>
  <si>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</si>
  <si>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</si>
  <si>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</si>
  <si>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</si>
  <si>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</si>
  <si>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</si>
  <si>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</si>
  <si>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</si>
  <si>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</si>
  <si>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</si>
  <si>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</si>
  <si>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</si>
  <si>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</si>
  <si>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</si>
  <si>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</si>
  <si>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</si>
  <si>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</si>
  <si>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</si>
  <si>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</si>
  <si>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</si>
  <si>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</si>
  <si>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</si>
  <si>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</si>
  <si>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</si>
  <si>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</si>
  <si>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</si>
  <si>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</si>
  <si>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</si>
  <si>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</si>
  <si>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</si>
  <si>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</si>
  <si>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</si>
  <si>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</si>
  <si>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</si>
  <si>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</si>
  <si>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</si>
  <si>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</si>
  <si>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</si>
  <si>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</si>
  <si>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</si>
  <si>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</si>
  <si>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</si>
  <si>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</si>
  <si>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</si>
  <si>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</si>
  <si>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</si>
  <si>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</si>
  <si>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</si>
  <si>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</si>
  <si>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</si>
  <si>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</si>
  <si>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</si>
  <si>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</si>
  <si>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</si>
  <si>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</si>
  <si>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</si>
  <si>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</si>
  <si>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</si>
  <si>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</si>
  <si>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</si>
  <si>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</si>
  <si>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</si>
  <si>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</si>
  <si>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</si>
  <si>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</si>
  <si>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</si>
  <si>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</si>
  <si>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</si>
  <si>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</si>
  <si>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</si>
  <si>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</si>
  <si>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</si>
  <si>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</si>
  <si>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</si>
  <si>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</si>
  <si>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</si>
  <si>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</si>
  <si>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</si>
  <si>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</si>
  <si>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</si>
  <si>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</si>
  <si>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</si>
  <si>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</si>
  <si>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</si>
  <si>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</si>
  <si>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</si>
  <si>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</si>
  <si>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</si>
  <si>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</si>
  <si>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</si>
  <si>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</si>
  <si>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</si>
  <si>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</si>
  <si>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</si>
  <si>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</si>
  <si>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</si>
  <si>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</si>
  <si>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</si>
  <si>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</si>
  <si>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</si>
  <si>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</si>
  <si>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</si>
  <si>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</si>
  <si>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</si>
  <si>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</si>
  <si>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</si>
  <si>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</si>
  <si>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</si>
  <si>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</si>
  <si>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</si>
  <si>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</si>
  <si>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</si>
  <si>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</si>
  <si>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</si>
  <si>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</si>
  <si>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</si>
  <si>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</si>
  <si>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</si>
  <si>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</si>
  <si>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</si>
  <si>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</si>
  <si>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</si>
  <si>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</si>
  <si>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</si>
  <si>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</si>
  <si>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</si>
  <si>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</si>
  <si>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</si>
  <si>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</si>
  <si>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</si>
  <si>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</si>
  <si>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</si>
  <si>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</si>
  <si>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</si>
  <si>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</si>
  <si>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</si>
  <si>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</si>
  <si>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</si>
  <si>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</si>
  <si>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</si>
  <si>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</si>
  <si>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</si>
  <si>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</si>
  <si>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</si>
  <si>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</si>
  <si>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</si>
  <si>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</si>
  <si>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</si>
  <si>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</si>
  <si>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</si>
  <si>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</si>
  <si>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</si>
  <si>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</si>
  <si>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</si>
  <si>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</si>
  <si>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</si>
  <si>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</si>
  <si>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</si>
  <si>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</si>
  <si>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</si>
  <si>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</si>
  <si>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</si>
  <si>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</si>
  <si>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</si>
  <si>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</si>
  <si>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</si>
  <si>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</si>
  <si>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</si>
  <si>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</si>
  <si>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</si>
  <si>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</si>
  <si>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</si>
  <si>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</si>
  <si>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</si>
  <si>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</si>
  <si>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</si>
  <si>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</si>
  <si>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</si>
  <si>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</si>
  <si>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</si>
  <si>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</si>
  <si>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</si>
  <si>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</si>
  <si>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</si>
  <si>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</si>
  <si>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</si>
  <si>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</si>
  <si>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</si>
  <si>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</si>
  <si>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</si>
  <si>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</si>
  <si>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</si>
  <si>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</si>
  <si>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</si>
  <si>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</si>
  <si>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</si>
  <si>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</si>
  <si>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</si>
  <si>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</si>
  <si>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</si>
  <si>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</si>
  <si>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</si>
  <si>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</si>
  <si>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</si>
  <si>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</si>
  <si>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</si>
  <si>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</si>
  <si>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</si>
  <si>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</si>
  <si>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</si>
  <si>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</si>
  <si>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</si>
  <si>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</si>
  <si>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</si>
  <si>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</si>
  <si>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</si>
  <si>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</si>
  <si>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</si>
  <si>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</si>
  <si>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</si>
  <si>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</si>
  <si>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</si>
  <si>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</si>
  <si>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</si>
  <si>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</si>
  <si>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</si>
  <si>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</si>
  <si>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</si>
  <si>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</si>
  <si>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</si>
  <si>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</si>
  <si>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</si>
  <si>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</si>
  <si>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</si>
  <si>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</si>
  <si>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</si>
  <si>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</si>
  <si>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</si>
  <si>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</si>
  <si>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</si>
  <si>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</si>
  <si>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</si>
  <si>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</si>
  <si>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</si>
  <si>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</si>
  <si>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</si>
  <si>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</si>
  <si>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</si>
  <si>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</si>
  <si>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</si>
  <si>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</si>
  <si>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</si>
  <si>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</si>
  <si>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</si>
  <si>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</si>
  <si>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</si>
  <si>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</si>
  <si>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</si>
  <si>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</si>
  <si>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</si>
  <si>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</si>
  <si>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</si>
  <si>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</si>
  <si>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</si>
  <si>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</si>
  <si>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</si>
  <si>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</si>
  <si>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</si>
  <si>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</si>
  <si>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</si>
  <si>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</si>
  <si>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</si>
  <si>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</si>
  <si>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</si>
  <si>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</si>
  <si>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</si>
  <si>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</si>
  <si>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</si>
  <si>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</si>
  <si>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</si>
  <si>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</si>
  <si>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</si>
  <si>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</si>
  <si>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</si>
  <si>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</si>
  <si>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</si>
  <si>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</si>
  <si>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</si>
  <si>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</si>
  <si>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</si>
  <si>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</si>
  <si>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</si>
  <si>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</si>
  <si>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</si>
  <si>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</si>
  <si>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</si>
  <si>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</si>
  <si>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</si>
  <si>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</si>
  <si>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</si>
  <si>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</si>
  <si>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</si>
  <si>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</si>
  <si>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</si>
  <si>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</si>
  <si>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</si>
  <si>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</si>
  <si>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</si>
  <si>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</si>
  <si>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</si>
  <si>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</si>
  <si>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</si>
  <si>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</si>
  <si>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</si>
  <si>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</si>
  <si>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</si>
  <si>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</si>
  <si>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</si>
  <si>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</si>
  <si>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</si>
  <si>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</si>
  <si>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</si>
  <si>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</si>
  <si>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</si>
  <si>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</si>
  <si>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</si>
  <si>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</si>
  <si>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</si>
  <si>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</si>
  <si>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</si>
  <si>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</si>
  <si>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</si>
  <si>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</si>
  <si>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</si>
  <si>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</si>
  <si>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2021-73-10001746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</si>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</sst>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9" zoomScale="85" zoomScaleNormal="85"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986</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986</v>
      </c>
      <c r="J20" s="145" t="s">
        <v>990</v>
      </c>
      <c r="K20" s="146">
        <v>644835585</v>
      </c>
      <c r="L20" s="147">
        <v>44197</v>
      </c>
      <c r="M20" s="147">
        <v>44561</v>
      </c>
      <c r="N20" s="130">
        <f>+(M20-L20)/30</f>
        <v>12.133333333333333</v>
      </c>
      <c r="O20" s="133"/>
      <c r="U20" s="129"/>
      <c r="V20" s="105">
        <f ca="1">NOW()</f>
        <v>44189.477193402781</v>
      </c>
      <c r="W20" s="105">
        <f ca="1">NOW()</f>
        <v>44189.477193402781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2.8000000000000001E-2</v>
      </c>
      <c r="G179" s="160">
        <f>IF(F179&gt;0,SUM(E179+F179),"")</f>
        <v>4.8000000000000001E-2</v>
      </c>
      <c r="H179" s="5"/>
      <c r="I179" s="220" t="s">
        <v>2671</v>
      </c>
      <c r="J179" s="220"/>
      <c r="K179" s="220"/>
      <c r="L179" s="220"/>
      <c r="M179" s="167">
        <v>0.02</v>
      </c>
      <c r="O179" s="8"/>
      <c r="Q179" s="19"/>
      <c r="R179" s="154">
        <f>IF(M179&gt;0,SUM(L179+M179),"")</f>
        <v>0.02</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4.8000000000000001E-2</v>
      </c>
      <c r="D185" s="91" t="s">
        <v>2628</v>
      </c>
      <c r="E185" s="94">
        <f>+(C185*SUM(K20:K35))</f>
        <v>30952108.080000002</v>
      </c>
      <c r="F185" s="92"/>
      <c r="G185" s="93"/>
      <c r="H185" s="88"/>
      <c r="I185" s="90" t="s">
        <v>2627</v>
      </c>
      <c r="J185" s="161">
        <f>+SUM(M179:M183)</f>
        <v>0.02</v>
      </c>
      <c r="K185" s="201" t="s">
        <v>2628</v>
      </c>
      <c r="L185" s="201"/>
      <c r="M185" s="94">
        <f>+J185*(SUM(K20:K35))</f>
        <v>12896711.700000001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2020-12-24T16:27:58Z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