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trato 2021\FORMATOS OK 14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24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<sst xmlns="http://schemas.openxmlformats.org/spreadsheetml/2006/main" count="3136" uniqueCount="2705">
  <si>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</si>
  <si>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</si>
  <si>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</si>
  <si>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</si>
  <si>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</si>
  <si>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</si>
  <si>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</si>
  <si>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</si>
  <si>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</si>
  <si>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</si>
  <si>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</si>
  <si>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</si>
  <si>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</si>
  <si>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</si>
  <si>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</si>
  <si>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</si>
  <si>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</si>
  <si>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</si>
  <si>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</si>
  <si>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</si>
  <si>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</si>
  <si>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</si>
  <si>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</si>
  <si>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</si>
  <si>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</si>
  <si>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</si>
  <si>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</si>
  <si>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</si>
  <si>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</si>
  <si>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</si>
  <si>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</si>
  <si>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</si>
  <si>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</si>
  <si>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</si>
  <si>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</si>
  <si>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</si>
  <si>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</si>
  <si>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</si>
  <si>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</si>
  <si>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</si>
  <si>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</si>
  <si>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</si>
  <si>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</si>
  <si>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</si>
  <si>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</si>
  <si>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</si>
  <si>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</si>
  <si>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</si>
  <si>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</si>
  <si>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</si>
  <si>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</si>
  <si>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</si>
  <si>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</si>
  <si>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</si>
  <si>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</si>
  <si>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</si>
  <si>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</si>
  <si>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</si>
  <si>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</si>
  <si>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</si>
  <si>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</si>
  <si>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</si>
  <si>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</si>
  <si>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</si>
  <si>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</si>
  <si>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</si>
  <si>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</si>
  <si>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</si>
  <si>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</si>
  <si>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</si>
  <si>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</si>
  <si>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</si>
  <si>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</si>
  <si>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</si>
  <si>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</si>
  <si>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</si>
  <si>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</si>
  <si>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</si>
  <si>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</si>
  <si>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</si>
  <si>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</si>
  <si>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</si>
  <si>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</si>
  <si>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</si>
  <si>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</si>
  <si>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</si>
  <si>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</si>
  <si>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</si>
  <si>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</si>
  <si>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</si>
  <si>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</si>
  <si>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</si>
  <si>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</si>
  <si>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</si>
  <si>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</si>
  <si>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</si>
  <si>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</si>
  <si>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</si>
  <si>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</si>
  <si>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</si>
  <si>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</si>
  <si>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</si>
  <si>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</si>
  <si>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</si>
  <si>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</si>
  <si>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</si>
  <si>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</si>
  <si>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</si>
  <si>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</si>
  <si>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</si>
  <si>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</si>
  <si>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</si>
  <si>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</si>
  <si>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</si>
  <si>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</si>
  <si>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</si>
  <si>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</si>
  <si>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</si>
  <si>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</si>
  <si>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</si>
  <si>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</si>
  <si>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</si>
  <si>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</si>
  <si>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</si>
  <si>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</si>
  <si>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</si>
  <si>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</si>
  <si>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</si>
  <si>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</si>
  <si>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</si>
  <si>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</si>
  <si>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</si>
  <si>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</si>
  <si>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</si>
  <si>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</si>
  <si>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</si>
  <si>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</si>
  <si>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</si>
  <si>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</si>
  <si>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</si>
  <si>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</si>
  <si>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</si>
  <si>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</si>
  <si>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</si>
  <si>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</si>
  <si>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</si>
  <si>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</si>
  <si>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</si>
  <si>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</si>
  <si>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</si>
  <si>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</si>
  <si>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</si>
  <si>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</si>
  <si>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</si>
  <si>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</si>
  <si>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</si>
  <si>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</si>
  <si>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</si>
  <si>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</si>
  <si>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</si>
  <si>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</si>
  <si>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</si>
  <si>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</si>
  <si>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</si>
  <si>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</si>
  <si>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</si>
  <si>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</si>
  <si>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</si>
  <si>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</si>
  <si>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</si>
  <si>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</si>
  <si>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</si>
  <si>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</si>
  <si>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</si>
  <si>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</si>
  <si>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</si>
  <si>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</si>
  <si>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</si>
  <si>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</si>
  <si>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</si>
  <si>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</si>
  <si>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</si>
  <si>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</si>
  <si>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</si>
  <si>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</si>
  <si>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</si>
  <si>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</si>
  <si>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</si>
  <si>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</si>
  <si>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</si>
  <si>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</si>
  <si>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</si>
  <si>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</si>
  <si>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</si>
  <si>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</si>
  <si>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</si>
  <si>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</si>
  <si>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</si>
  <si>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</si>
  <si>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</si>
  <si>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</si>
  <si>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</si>
  <si>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</si>
  <si>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</si>
  <si>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</si>
  <si>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</si>
  <si>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</si>
  <si>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</si>
  <si>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</si>
  <si>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</si>
  <si>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</si>
  <si>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</si>
  <si>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</si>
  <si>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</si>
  <si>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</si>
  <si>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</si>
  <si>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</si>
  <si>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</si>
  <si>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</si>
  <si>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</si>
  <si>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</si>
  <si>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</si>
  <si>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</si>
  <si>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</si>
  <si>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</si>
  <si>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</si>
  <si>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</si>
  <si>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</si>
  <si>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</si>
  <si>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</si>
  <si>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</si>
  <si>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</si>
  <si>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</si>
  <si>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</si>
  <si>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</si>
  <si>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</si>
  <si>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</si>
  <si>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</si>
  <si>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</si>
  <si>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</si>
  <si>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</si>
  <si>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</si>
  <si>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</si>
  <si>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</si>
  <si>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</si>
  <si>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</si>
  <si>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</si>
  <si>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</si>
  <si>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</si>
  <si>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</si>
  <si>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</si>
  <si>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</si>
  <si>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</si>
  <si>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</si>
  <si>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</si>
  <si>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</si>
  <si>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</si>
  <si>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</si>
  <si>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</si>
  <si>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</si>
  <si>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</si>
  <si>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</si>
  <si>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</si>
  <si>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</si>
  <si>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</si>
  <si>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</si>
  <si>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</si>
  <si>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</si>
  <si>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</si>
  <si>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</si>
  <si>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</si>
  <si>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</si>
  <si>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</si>
  <si>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</si>
  <si>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</si>
  <si>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</si>
  <si>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</si>
  <si>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</si>
  <si>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</si>
  <si>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</si>
  <si>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</si>
  <si>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</si>
  <si>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</si>
  <si>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</si>
  <si>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</si>
  <si>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</si>
  <si>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</si>
  <si>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</si>
  <si>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</si>
  <si>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</si>
  <si>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</si>
  <si>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</si>
  <si>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</si>
  <si>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</si>
  <si>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</si>
  <si>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</si>
  <si>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</si>
  <si>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</si>
  <si>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</si>
  <si>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</si>
  <si>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</si>
  <si>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</si>
  <si>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</si>
  <si>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</si>
  <si>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</si>
  <si>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</si>
  <si>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</si>
  <si>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</si>
  <si>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</si>
  <si>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</si>
  <si>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</si>
  <si>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</si>
  <si>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</si>
  <si>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</si>
  <si>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</si>
  <si>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</si>
  <si>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</si>
  <si>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</si>
  <si>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</si>
  <si>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</si>
  <si>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</si>
  <si>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</si>
  <si>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</si>
  <si>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</si>
  <si>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</si>
  <si>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</si>
  <si>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</si>
  <si>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</si>
  <si>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</si>
  <si>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</si>
  <si>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</si>
  <si>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</si>
  <si>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</si>
  <si>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</si>
  <si>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</si>
  <si>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</si>
  <si>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</si>
  <si>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</si>
  <si>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</si>
  <si>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</si>
  <si>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</si>
  <si>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</si>
  <si>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</si>
  <si>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</si>
  <si>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</si>
  <si>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</si>
  <si>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</si>
  <si>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</si>
  <si>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</si>
  <si>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</si>
  <si>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</si>
  <si>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</si>
  <si>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</si>
  <si>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</si>
  <si>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</si>
  <si>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</si>
  <si>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</si>
  <si>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</si>
  <si>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</si>
  <si>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</si>
  <si>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</si>
  <si>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</si>
  <si>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</si>
  <si>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</si>
  <si>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</si>
  <si>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</si>
  <si>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</si>
  <si>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</si>
  <si>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</si>
  <si>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</si>
  <si>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</si>
  <si>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</si>
  <si>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</si>
  <si>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</si>
  <si>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</si>
  <si>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</si>
  <si>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</si>
  <si>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</si>
  <si>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</si>
  <si>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</si>
  <si>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</si>
  <si>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</si>
  <si>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</si>
  <si>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</si>
  <si>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</si>
  <si>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</si>
  <si>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</si>
  <si>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</si>
  <si>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</si>
  <si>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</si>
  <si>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</si>
  <si>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</si>
  <si>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</si>
  <si>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</si>
  <si>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</si>
  <si>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</si>
  <si>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</si>
  <si>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</si>
  <si>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</si>
  <si>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</si>
  <si>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</si>
  <si>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</si>
  <si>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</si>
  <si>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</si>
  <si>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</si>
  <si>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</si>
  <si>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</si>
  <si>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</si>
  <si>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</si>
  <si>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</si>
  <si>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</si>
  <si>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</si>
  <si>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</si>
  <si>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</si>
  <si>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</si>
  <si>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</si>
  <si>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</si>
  <si>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</si>
  <si>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</si>
  <si>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</si>
  <si>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</si>
  <si>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</si>
  <si>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</si>
  <si>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</si>
  <si>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</si>
  <si>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</si>
  <si>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</si>
  <si>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</si>
  <si>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</si>
  <si>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</si>
  <si>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</si>
  <si>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</si>
  <si>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</si>
  <si>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</si>
  <si>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</si>
  <si>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</si>
  <si>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</si>
  <si>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</si>
  <si>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</si>
  <si>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</si>
  <si>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</si>
  <si>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</si>
  <si>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</si>
  <si>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</si>
  <si>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</si>
  <si>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</si>
  <si>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</si>
  <si>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</si>
  <si>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</si>
  <si>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</si>
  <si>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</si>
  <si>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</si>
  <si>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</si>
  <si>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</si>
  <si>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</si>
  <si>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</si>
  <si>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</si>
  <si>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</si>
  <si>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</si>
  <si>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</si>
  <si>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</si>
  <si>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</si>
  <si>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</si>
  <si>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</si>
  <si>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</si>
  <si>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</si>
  <si>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</si>
  <si>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</si>
  <si>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</si>
  <si>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</si>
  <si>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</si>
  <si>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</si>
  <si>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</si>
  <si>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</si>
  <si>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</si>
  <si>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</si>
  <si>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</si>
  <si>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</si>
  <si>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</si>
  <si>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</si>
  <si>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</si>
  <si>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</si>
  <si>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</si>
  <si>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</si>
  <si>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</si>
  <si>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</si>
  <si>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</si>
  <si>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</si>
  <si>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</si>
  <si>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</si>
  <si>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</si>
  <si>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</si>
  <si>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</si>
  <si>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</si>
  <si>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</si>
  <si>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</si>
  <si>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</si>
  <si>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</si>
  <si>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</si>
  <si>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</si>
  <si>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</si>
  <si>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</si>
  <si>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</si>
  <si>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</si>
  <si>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</si>
  <si>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</si>
  <si>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</si>
  <si>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</si>
  <si>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</si>
  <si>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</si>
  <si>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</si>
  <si>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</si>
  <si>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</si>
  <si>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</si>
  <si>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</si>
  <si>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</si>
  <si>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</si>
  <si>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</si>
  <si>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</si>
  <si>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</si>
  <si>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</si>
  <si>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</si>
  <si>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</si>
  <si>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</si>
  <si>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</si>
  <si>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</si>
  <si>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</si>
  <si>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</si>
  <si>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</si>
  <si>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</si>
  <si>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</si>
  <si>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</si>
  <si>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</si>
  <si>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</si>
  <si>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</si>
  <si>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</si>
  <si>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</si>
  <si>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</si>
  <si>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</si>
  <si>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</si>
  <si>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</si>
  <si>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</si>
  <si>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</si>
  <si>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</si>
  <si>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</si>
  <si>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</si>
  <si>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</si>
  <si>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</si>
  <si>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</si>
  <si>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</si>
  <si>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</si>
  <si>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</si>
  <si>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</si>
  <si>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</si>
  <si>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</si>
  <si>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</si>
  <si>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</si>
  <si>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</si>
  <si>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</si>
  <si>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</si>
  <si>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</si>
  <si>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</si>
  <si>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</si>
  <si>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</si>
  <si>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</si>
  <si>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</si>
  <si>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</si>
  <si>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</si>
  <si>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</si>
  <si>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</si>
  <si>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</si>
  <si>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</si>
  <si>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</si>
  <si>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</si>
  <si>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</si>
  <si>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</si>
  <si>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</si>
  <si>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</si>
  <si>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</si>
  <si>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</si>
  <si>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</si>
  <si>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</si>
  <si>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</si>
  <si>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</si>
  <si>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</si>
  <si>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</si>
  <si>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</si>
  <si>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</si>
  <si>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</si>
  <si>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</si>
  <si>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</si>
  <si>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</si>
  <si>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</si>
  <si>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</si>
  <si>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</si>
  <si>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</si>
  <si>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</si>
  <si>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</si>
  <si>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</si>
  <si>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</si>
  <si>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</si>
  <si>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</si>
  <si>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</si>
  <si>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</si>
  <si>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</si>
  <si>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</si>
  <si>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</si>
  <si>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</si>
  <si>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</si>
  <si>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</si>
  <si>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</si>
  <si>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</si>
  <si>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</si>
  <si>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</si>
  <si>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</si>
  <si>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</si>
  <si>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</si>
  <si>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</si>
  <si>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</si>
  <si>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</si>
  <si>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</si>
  <si>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</si>
  <si>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</si>
  <si>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</si>
  <si>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</si>
  <si>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</si>
  <si>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</si>
  <si>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</si>
  <si>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</si>
  <si>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</si>
  <si>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</si>
  <si>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</si>
  <si>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</si>
  <si>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</si>
  <si>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</si>
  <si>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</si>
  <si>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</si>
  <si>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</si>
  <si>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</si>
  <si>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</si>
  <si>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</si>
  <si>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</si>
  <si>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</si>
  <si>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</si>
  <si>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</si>
  <si>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</si>
  <si>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</si>
  <si>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</si>
  <si>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</si>
  <si>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</si>
  <si>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</si>
  <si>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</si>
  <si>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</si>
  <si>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</si>
  <si>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</si>
  <si>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</si>
  <si>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</si>
  <si>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</si>
  <si>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</si>
  <si>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</si>
  <si>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</si>
  <si>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</si>
  <si>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</si>
  <si>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</si>
  <si>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</si>
  <si>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</si>
  <si>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</si>
  <si>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</si>
  <si>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</si>
  <si>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</si>
  <si>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</si>
  <si>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</si>
  <si>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</si>
  <si>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</si>
  <si>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</si>
  <si>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</si>
  <si>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</si>
  <si>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</si>
  <si>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</si>
  <si>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</si>
  <si>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</si>
  <si>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</si>
  <si>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</si>
  <si>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</si>
  <si>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</si>
  <si>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</si>
  <si>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</si>
  <si>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</si>
  <si>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</si>
  <si>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</si>
  <si>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</si>
  <si>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</si>
  <si>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</si>
  <si>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</si>
  <si>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</si>
  <si>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</si>
  <si>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</si>
  <si>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</si>
  <si>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</si>
  <si>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</si>
  <si>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</si>
  <si>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</si>
  <si>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</si>
  <si>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</si>
  <si>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</si>
  <si>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</si>
  <si>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</si>
  <si>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</si>
  <si>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</si>
  <si>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</si>
  <si>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</si>
  <si>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</si>
  <si>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</si>
  <si>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</si>
  <si>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</si>
  <si>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</si>
  <si>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</si>
  <si>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</si>
  <si>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</si>
  <si>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</si>
  <si>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</si>
  <si>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</si>
  <si>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</si>
  <si>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</si>
  <si>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</si>
  <si>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</si>
  <si>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</si>
  <si>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</si>
  <si>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</si>
  <si>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</si>
  <si>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</si>
  <si>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</si>
  <si>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</si>
  <si>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</si>
  <si>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</si>
  <si>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</si>
  <si>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</si>
  <si>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</si>
  <si>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</si>
  <si>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</si>
  <si>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</si>
  <si>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</si>
  <si>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</si>
  <si>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</si>
  <si>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</si>
  <si>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</si>
  <si>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</si>
  <si>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</si>
  <si>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</si>
  <si>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</si>
  <si>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</si>
  <si>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</si>
  <si>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</si>
  <si>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</si>
  <si>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</si>
  <si>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</si>
  <si>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</si>
  <si>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</si>
  <si>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</si>
  <si>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</si>
  <si>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</si>
  <si>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</si>
  <si>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</si>
  <si>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</si>
  <si>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</si>
  <si>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</si>
  <si>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</si>
  <si>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</si>
  <si>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</si>
  <si>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</si>
  <si>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</si>
  <si>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</si>
  <si>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</si>
  <si>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</si>
  <si>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</si>
  <si>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</si>
  <si>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</si>
  <si>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</si>
  <si>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</si>
  <si>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</si>
  <si>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</si>
  <si>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</si>
  <si>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</si>
  <si>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</si>
  <si>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</si>
  <si>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</si>
  <si>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</si>
  <si>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</si>
  <si>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</si>
  <si>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</si>
  <si>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</si>
  <si>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</si>
  <si>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</si>
  <si>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</si>
  <si>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</si>
  <si>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</si>
  <si>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</si>
  <si>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</si>
  <si>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</si>
  <si>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</si>
  <si>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</si>
  <si>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</si>
  <si>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</si>
  <si>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</si>
  <si>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</si>
  <si>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</si>
  <si>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</si>
  <si>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</si>
  <si>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</si>
  <si>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</si>
  <si>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</si>
  <si>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</si>
  <si>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</si>
  <si>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</si>
  <si>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</si>
  <si>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</si>
  <si>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</si>
  <si>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</si>
  <si>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</si>
  <si>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</si>
  <si>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</si>
  <si>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</si>
  <si>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</si>
  <si>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</si>
  <si>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</si>
  <si>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</si>
  <si>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</si>
  <si>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</si>
  <si>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</si>
  <si>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</si>
  <si>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</si>
  <si>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</si>
  <si>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</si>
  <si>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</si>
  <si>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</si>
  <si>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</si>
  <si>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</si>
  <si>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</si>
  <si>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</si>
  <si>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</si>
  <si>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</si>
  <si>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</si>
  <si>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</si>
  <si>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</si>
  <si>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</si>
  <si>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</si>
  <si>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</si>
  <si>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</si>
  <si>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</si>
  <si>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</si>
  <si>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</si>
  <si>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</si>
  <si>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</si>
  <si>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</si>
  <si>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</si>
  <si>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</si>
  <si>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</si>
  <si>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</si>
  <si>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</si>
  <si>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</si>
  <si>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</si>
  <si>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</si>
  <si>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</si>
  <si>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</si>
  <si>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</si>
  <si>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</si>
  <si>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</si>
  <si>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</si>
  <si>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</si>
  <si>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</si>
  <si>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</si>
  <si>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</si>
  <si>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</si>
  <si>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</si>
  <si>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</si>
  <si>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</si>
  <si>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</si>
  <si>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</si>
  <si>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</si>
  <si>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</si>
  <si>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</si>
  <si>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</si>
  <si>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</si>
  <si>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</si>
  <si>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</si>
  <si>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</si>
  <si>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</si>
  <si>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</si>
  <si>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</si>
  <si>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</si>
  <si>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</si>
  <si>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</si>
  <si>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</si>
  <si>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</si>
  <si>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</si>
  <si>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</si>
  <si>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</si>
  <si>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</si>
  <si>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</si>
  <si>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</si>
  <si>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</si>
  <si>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</si>
  <si>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</si>
  <si>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</si>
  <si>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</si>
  <si>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</si>
  <si>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</si>
  <si>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</si>
  <si>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</si>
  <si>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</si>
  <si>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</si>
  <si>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</si>
  <si>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</si>
  <si>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</si>
  <si>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</si>
  <si>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</si>
  <si>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</si>
  <si>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</si>
  <si>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</si>
  <si>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</si>
  <si>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</si>
  <si>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</si>
  <si>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</si>
  <si>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</si>
  <si>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</si>
  <si>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</si>
  <si>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</si>
  <si>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</si>
  <si>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</si>
  <si>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</si>
  <si>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</si>
  <si>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</si>
  <si>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</si>
  <si>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</si>
  <si>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</si>
  <si>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</si>
  <si>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</si>
  <si>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</si>
  <si>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</si>
  <si>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</si>
  <si>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</si>
  <si>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</si>
  <si>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</si>
  <si>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</si>
  <si>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</si>
  <si>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</si>
  <si>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</si>
  <si>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</si>
  <si>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</si>
  <si>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</si>
  <si>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</si>
  <si>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</si>
  <si>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</si>
  <si>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</si>
  <si>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</si>
  <si>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</si>
  <si>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</si>
  <si>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</si>
  <si>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</si>
  <si>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</si>
  <si>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</si>
  <si>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</si>
  <si>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</si>
  <si>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</si>
  <si>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</si>
  <si>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</si>
  <si>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</si>
  <si>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</si>
  <si>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</si>
  <si>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</si>
  <si>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</si>
  <si>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</si>
  <si>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</si>
  <si>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</si>
  <si>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</si>
  <si>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</si>
  <si>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</si>
  <si>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</si>
  <si>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</si>
  <si>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</si>
  <si>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</si>
  <si>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</si>
  <si>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</si>
  <si>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</si>
  <si>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</si>
  <si>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</si>
  <si>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</si>
  <si>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</si>
  <si>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</si>
  <si>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</si>
  <si>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</si>
  <si>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</si>
  <si>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</si>
  <si>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</si>
  <si>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</si>
  <si>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</si>
  <si>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</si>
  <si>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</si>
  <si>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</si>
  <si>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</si>
  <si>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</si>
  <si>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</si>
  <si>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</si>
  <si>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</si>
  <si>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</si>
  <si>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</si>
  <si>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</si>
  <si>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</si>
  <si>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</si>
  <si>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</si>
  <si>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</si>
  <si>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</si>
  <si>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</si>
  <si>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</si>
  <si>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</si>
  <si>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</si>
  <si>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</si>
  <si>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</si>
  <si>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</si>
  <si>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</si>
  <si>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</si>
  <si>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</si>
  <si>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</si>
  <si>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</si>
  <si>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</si>
  <si>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</si>
  <si>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</si>
  <si>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</si>
  <si>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</si>
  <si>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</si>
  <si>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</si>
  <si>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</si>
  <si>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</si>
  <si>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</si>
  <si>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</si>
  <si>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</si>
  <si>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</si>
  <si>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</si>
  <si>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</si>
  <si>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</si>
  <si>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</si>
  <si>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</si>
  <si>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</si>
  <si>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</si>
  <si>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</si>
  <si>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</si>
  <si>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</si>
  <si>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</si>
  <si>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</si>
  <si>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</si>
  <si>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</si>
  <si>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</si>
  <si>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</si>
  <si>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</si>
  <si>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</si>
  <si>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</si>
  <si>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</si>
  <si>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</si>
  <si>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</si>
  <si>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</si>
  <si>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</si>
  <si>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</si>
  <si>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</si>
  <si>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</si>
  <si>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</si>
  <si>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</si>
  <si>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</si>
  <si>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</si>
  <si>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</si>
  <si>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</si>
  <si>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</si>
  <si>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</si>
  <si>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</si>
  <si>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</si>
  <si>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</si>
  <si>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</si>
  <si>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</si>
  <si>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</si>
  <si>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</si>
  <si>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</si>
  <si>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</si>
  <si>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</si>
  <si>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</si>
  <si>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</si>
  <si>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</si>
  <si>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</si>
  <si>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</si>
  <si>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</si>
  <si>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</si>
  <si>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</si>
  <si>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</si>
  <si>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</si>
  <si>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</si>
  <si>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</si>
  <si>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</si>
  <si>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</si>
  <si>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</si>
  <si>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</si>
  <si>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</si>
  <si>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</si>
  <si>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</si>
  <si>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</si>
  <si>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</si>
  <si>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</si>
  <si>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</si>
  <si>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</si>
  <si>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</si>
  <si>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</si>
  <si>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</si>
  <si>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</si>
  <si>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</si>
  <si>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</si>
  <si>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</si>
  <si>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</si>
  <si>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</si>
  <si>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</si>
  <si>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</si>
  <si>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</si>
  <si>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</si>
  <si>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</si>
  <si>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</si>
  <si>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</si>
  <si>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</si>
  <si>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</si>
  <si>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</si>
  <si>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</si>
  <si>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</si>
  <si>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</si>
  <si>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</si>
  <si>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</si>
  <si>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</si>
  <si>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</si>
  <si>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</si>
  <si>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</si>
  <si>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</si>
  <si>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</si>
  <si>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</si>
  <si>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</si>
  <si>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</si>
  <si>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</si>
  <si>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</si>
  <si>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</si>
  <si>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</si>
  <si>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</si>
  <si>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</si>
  <si>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</si>
  <si>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</si>
  <si>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</si>
  <si>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</si>
  <si>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</si>
  <si>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</si>
  <si>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</si>
  <si>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</si>
  <si>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</si>
  <si>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</si>
  <si>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</si>
  <si>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</si>
  <si>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</si>
  <si>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</si>
  <si>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</si>
  <si>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</si>
  <si>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</si>
  <si>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</si>
  <si>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</si>
  <si>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</si>
  <si>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</si>
  <si>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</si>
  <si>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</si>
  <si>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</si>
  <si>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</si>
  <si>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</si>
  <si>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</si>
  <si>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</si>
  <si>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</si>
  <si>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</si>
  <si>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</si>
  <si>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</si>
  <si>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</si>
  <si>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</si>
  <si>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</si>
  <si>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</si>
  <si>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</si>
  <si>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</si>
  <si>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</si>
  <si>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</si>
  <si>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</si>
  <si>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</si>
  <si>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</si>
  <si>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</si>
  <si>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</si>
  <si>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</si>
  <si>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</si>
  <si>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</si>
  <si>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</si>
  <si>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</si>
  <si>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</si>
  <si>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</si>
  <si>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</si>
  <si>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</si>
  <si>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</si>
  <si>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</si>
  <si>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</si>
  <si>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</si>
  <si>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</si>
  <si>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</si>
  <si>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</si>
  <si>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</si>
  <si>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</si>
  <si>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</si>
  <si>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</si>
  <si>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</si>
  <si>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</si>
  <si>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</si>
  <si>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</si>
  <si>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</si>
  <si>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</si>
  <si>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</si>
  <si>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</si>
  <si>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</si>
  <si>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</si>
  <si>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</si>
  <si>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</si>
  <si>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</si>
  <si>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</si>
  <si>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</si>
  <si>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</si>
  <si>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</si>
  <si>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</si>
  <si>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</si>
  <si>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</si>
  <si>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</si>
  <si>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</si>
  <si>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</si>
  <si>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</si>
  <si>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</si>
  <si>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</si>
  <si>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</si>
  <si>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</si>
  <si>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</si>
  <si>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</si>
  <si>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</si>
  <si>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</si>
  <si>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</si>
  <si>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</si>
  <si>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</si>
  <si>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</si>
  <si>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</si>
  <si>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</si>
  <si>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</si>
  <si>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</si>
  <si>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</si>
  <si>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</si>
  <si>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</si>
  <si>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</si>
  <si>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</si>
  <si>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</si>
  <si>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</si>
  <si>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</si>
  <si>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</si>
  <si>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</si>
  <si>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</si>
  <si>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</si>
  <si>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</si>
  <si>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</si>
  <si>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</si>
  <si>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</si>
  <si>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</si>
  <si>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</si>
  <si>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</si>
  <si>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</si>
  <si>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</si>
  <si>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</si>
  <si>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</si>
  <si>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</si>
  <si>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</si>
  <si>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</si>
  <si>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</si>
  <si>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</si>
  <si>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</si>
  <si>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</si>
  <si>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</si>
  <si>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</si>
  <si>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</si>
  <si>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</si>
  <si>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</si>
  <si>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</si>
  <si>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</si>
  <si>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</si>
  <si>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</si>
  <si>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</si>
  <si>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</si>
  <si>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</si>
  <si>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</si>
  <si>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</si>
  <si>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</si>
  <si>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</si>
  <si>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</si>
  <si>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</si>
  <si>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</si>
  <si>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</si>
  <si>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</si>
  <si>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</si>
  <si>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</si>
  <si>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</si>
  <si>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</si>
  <si>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</si>
  <si>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</si>
  <si>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</si>
  <si>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</si>
  <si>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</si>
  <si>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</si>
  <si>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</si>
  <si>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</si>
  <si>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</si>
  <si>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</si>
  <si>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</si>
  <si>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</si>
  <si>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</si>
  <si>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</si>
  <si>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</si>
  <si>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</si>
  <si>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</si>
  <si>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</si>
  <si>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</si>
  <si>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</si>
  <si>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</si>
  <si>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</si>
  <si>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</si>
  <si>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</si>
  <si>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</si>
  <si>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</si>
  <si>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</si>
  <si>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</si>
  <si>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</si>
  <si>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</si>
  <si>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</si>
  <si>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</si>
  <si>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</si>
  <si>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</si>
  <si>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</si>
  <si>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</si>
  <si>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</si>
  <si>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</si>
  <si>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</si>
  <si>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</si>
  <si>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</si>
  <si>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</si>
  <si>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</si>
  <si>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</si>
  <si>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</si>
  <si>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</si>
  <si>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</si>
  <si>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</si>
  <si>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</si>
  <si>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</si>
  <si>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</si>
  <si>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</si>
  <si>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</si>
  <si>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</si>
  <si>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</si>
  <si>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</si>
  <si>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</si>
  <si>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</si>
  <si>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</si>
  <si>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</si>
  <si>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</si>
  <si>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</si>
  <si>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</si>
  <si>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</si>
  <si>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</si>
  <si>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</si>
  <si>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</si>
  <si>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</si>
  <si>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</si>
  <si>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</si>
  <si>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</si>
  <si>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</si>
  <si>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</si>
  <si>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</si>
  <si>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</si>
  <si>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</si>
  <si>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</si>
  <si>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</si>
  <si>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</si>
  <si>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</si>
  <si>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</si>
  <si>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</si>
  <si>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</si>
  <si>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</si>
  <si>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</si>
  <si>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</si>
  <si>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</si>
  <si>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</si>
  <si>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</si>
  <si>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</si>
  <si>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</si>
  <si>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</si>
  <si>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</si>
  <si>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</si>
  <si>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</si>
  <si>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</si>
  <si>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</si>
  <si>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</si>
  <si>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</si>
  <si>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</si>
  <si>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</si>
  <si>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</si>
  <si>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</si>
  <si>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</si>
  <si>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</si>
  <si>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</si>
  <si>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</si>
  <si>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</si>
  <si>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</si>
  <si>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</si>
  <si>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</si>
  <si>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</si>
  <si>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</si>
  <si>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</si>
  <si>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</si>
  <si>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</si>
  <si>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</si>
  <si>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</si>
  <si>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</si>
  <si>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</si>
  <si>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</si>
  <si>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</si>
  <si>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</si>
  <si>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</si>
  <si>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</si>
  <si>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</si>
  <si>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</si>
  <si>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</si>
  <si>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</si>
  <si>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</si>
  <si>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</si>
  <si>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</si>
  <si>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</si>
  <si>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</si>
  <si>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</si>
  <si>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</si>
  <si>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</si>
  <si>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</si>
  <si>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</si>
  <si>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</si>
  <si>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</si>
  <si>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</si>
  <si>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</si>
  <si>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</si>
  <si>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</si>
  <si>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</si>
  <si>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</si>
  <si>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</si>
  <si>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</si>
  <si>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</si>
  <si>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</si>
  <si>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</si>
  <si>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</si>
  <si>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</si>
  <si>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</si>
  <si>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</si>
  <si>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</si>
  <si>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</si>
  <si>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</si>
  <si>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</si>
  <si>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</si>
  <si>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</si>
  <si>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</si>
  <si>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</si>
  <si>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</si>
  <si>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</si>
  <si>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</si>
  <si>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</si>
  <si>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</si>
  <si>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</si>
  <si>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</si>
  <si>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</si>
  <si>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</si>
  <si>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</si>
  <si>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</si>
  <si>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</si>
  <si>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</si>
  <si>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</si>
  <si>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</si>
  <si>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</si>
  <si>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</si>
  <si>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</si>
  <si>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</si>
  <si>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</si>
  <si>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</si>
  <si>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</si>
  <si>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</si>
  <si>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</si>
  <si>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</si>
  <si>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</si>
  <si>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</si>
  <si>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</si>
  <si>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</si>
  <si>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</si>
  <si>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</si>
  <si>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</si>
  <si>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</si>
  <si>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</si>
  <si>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</si>
  <si>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</si>
  <si>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</si>
  <si>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</si>
  <si>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</si>
  <si>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</si>
  <si>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</si>
  <si>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</si>
  <si>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</si>
  <si>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</si>
  <si>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</si>
  <si>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</si>
  <si>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</si>
  <si>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</si>
  <si>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</si>
  <si>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</si>
  <si>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</si>
  <si>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</si>
  <si>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</si>
  <si>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</si>
  <si>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</si>
  <si>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</si>
  <si>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</si>
  <si>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</si>
  <si>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</si>
  <si>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</si>
  <si>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</si>
  <si>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</si>
  <si>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</si>
  <si>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</si>
  <si>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</si>
  <si>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</si>
  <si>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</si>
  <si>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</si>
  <si>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</si>
  <si>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</si>
  <si>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</si>
  <si>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</si>
  <si>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</si>
  <si>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</si>
  <si>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</si>
  <si>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</si>
  <si>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</si>
  <si>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</si>
  <si>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</si>
  <si>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</si>
  <si>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</si>
  <si>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</si>
  <si>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</si>
  <si>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</si>
  <si>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</si>
  <si>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</si>
  <si>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</si>
  <si>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</si>
  <si>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</si>
  <si>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</si>
  <si>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</si>
  <si>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</si>
  <si>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</si>
  <si>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</si>
  <si>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</si>
  <si>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</si>
  <si>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</si>
  <si>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</si>
  <si>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</si>
  <si>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</si>
  <si>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</si>
  <si>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</si>
  <si>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</si>
  <si>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</si>
  <si>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</si>
  <si>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</si>
  <si>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</si>
  <si>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</si>
  <si>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</si>
  <si>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</si>
  <si>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</si>
  <si>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</si>
  <si>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</si>
  <si>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</si>
  <si>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</si>
  <si>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</si>
  <si>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</si>
  <si>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</si>
  <si>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</si>
  <si>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</si>
  <si>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</si>
  <si>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</si>
  <si>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</si>
  <si>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</si>
  <si>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</si>
  <si>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</si>
  <si>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</si>
  <si>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</si>
  <si>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</si>
  <si>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</si>
  <si>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</si>
  <si>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</si>
  <si>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</si>
  <si>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</si>
  <si>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</si>
  <si>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</si>
  <si>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</si>
  <si>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</si>
  <si>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</si>
  <si>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</si>
  <si>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</si>
  <si>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</si>
  <si>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</si>
  <si>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</si>
  <si>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</si>
  <si>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</si>
  <si>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</si>
  <si>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</si>
  <si>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</si>
  <si>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</si>
  <si>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</si>
  <si>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</si>
  <si>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</si>
  <si>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</si>
  <si>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</si>
  <si>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</si>
  <si>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</si>
  <si>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</si>
  <si>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</si>
  <si>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</si>
  <si>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</si>
  <si>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</si>
  <si>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</si>
  <si>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</si>
  <si>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</si>
  <si>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</si>
  <si>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</si>
  <si>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</si>
  <si>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</si>
  <si>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</si>
  <si>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</si>
  <si>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</si>
  <si>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</si>
  <si>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</si>
  <si>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</si>
  <si>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</si>
  <si>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</si>
  <si>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</si>
  <si>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</si>
  <si>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</si>
  <si>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</si>
  <si>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</si>
  <si>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</si>
  <si>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</si>
  <si>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</si>
  <si>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</si>
  <si>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</si>
  <si>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</si>
  <si>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</si>
  <si>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</si>
  <si>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</si>
  <si>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</si>
  <si>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</si>
  <si>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</si>
  <si>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</si>
  <si>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</si>
  <si>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</si>
  <si>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</si>
  <si>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</si>
  <si>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</si>
  <si>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</si>
  <si>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</si>
  <si>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</si>
  <si>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</si>
  <si>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</si>
  <si>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</si>
  <si>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</si>
  <si>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</si>
  <si>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</si>
  <si>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</si>
  <si>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</si>
  <si>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</si>
  <si>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</si>
  <si>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</si>
  <si>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</si>
  <si>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</si>
  <si>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</si>
  <si>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</si>
  <si>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</si>
  <si>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</si>
  <si>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</si>
  <si>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</si>
  <si>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</si>
  <si>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</si>
  <si>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</si>
  <si>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</si>
  <si>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</si>
  <si>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</si>
  <si>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</si>
  <si>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</si>
  <si>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</si>
  <si>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</si>
  <si>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</si>
  <si>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</si>
  <si>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</si>
  <si>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</si>
  <si>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</si>
  <si>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</si>
  <si>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</si>
  <si>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</si>
  <si>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</si>
  <si>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</si>
  <si>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</si>
  <si>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</si>
  <si>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</si>
  <si>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</si>
  <si>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</si>
  <si>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</si>
  <si>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</si>
  <si>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</si>
  <si>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</si>
  <si>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</si>
  <si>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</si>
  <si>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</si>
  <si>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</si>
  <si>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</si>
  <si>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</si>
  <si>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</si>
  <si>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</si>
  <si>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</si>
  <si>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</si>
  <si>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</si>
  <si>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</si>
  <si>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</si>
  <si>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</si>
  <si>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</si>
  <si>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</si>
  <si>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</si>
  <si>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</si>
  <si>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</si>
  <si>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</si>
  <si>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</si>
  <si>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</si>
  <si>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</si>
  <si>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</si>
  <si>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</si>
  <si>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</si>
  <si>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</si>
  <si>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</si>
  <si>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</si>
  <si>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</si>
  <si>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</si>
  <si>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</si>
  <si>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</si>
  <si>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</si>
  <si>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</si>
  <si>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</si>
  <si>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</si>
  <si>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</si>
  <si>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</si>
  <si>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</si>
  <si>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</si>
  <si>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</si>
  <si>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</si>
  <si>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</si>
  <si>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</si>
  <si>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</si>
  <si>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</si>
  <si>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</si>
  <si>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</si>
  <si>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</si>
  <si>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</si>
  <si>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</si>
  <si>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</si>
  <si>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</si>
  <si>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</si>
  <si>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</si>
  <si>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</si>
  <si>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</si>
  <si>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</si>
  <si>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</si>
  <si>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</si>
  <si>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</si>
  <si>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</si>
  <si>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</si>
  <si>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</si>
  <si>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</si>
  <si>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</si>
  <si>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</si>
  <si>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</si>
  <si>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</si>
  <si>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</si>
  <si>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</si>
  <si>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</si>
  <si>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</si>
  <si>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</si>
  <si>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</si>
  <si>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</si>
  <si>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</si>
  <si>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</si>
  <si>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</si>
  <si>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</si>
  <si>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</si>
  <si>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</si>
  <si>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</si>
  <si>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</si>
  <si>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</si>
  <si>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</si>
  <si>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</si>
  <si>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</si>
  <si>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</si>
  <si>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</si>
  <si>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</si>
  <si>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</si>
  <si>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</si>
  <si>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</si>
  <si>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</si>
  <si>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</si>
  <si>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</si>
  <si>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</si>
  <si>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</si>
  <si>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</si>
  <si>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</si>
  <si>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</si>
  <si>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</si>
  <si>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</si>
  <si>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</si>
  <si>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</si>
  <si>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</si>
  <si>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</si>
  <si>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</si>
  <si>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</si>
  <si>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</si>
  <si>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</si>
  <si>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</si>
  <si>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</si>
  <si>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</si>
  <si>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</si>
  <si>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</si>
  <si>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</si>
  <si>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</si>
  <si>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</si>
  <si>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</si>
  <si>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</si>
  <si>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</si>
  <si>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</si>
  <si>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</si>
  <si>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</si>
  <si>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</si>
  <si>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</si>
  <si>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</si>
  <si>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</si>
  <si>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</si>
  <si>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</si>
  <si>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</si>
  <si>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</si>
  <si>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</si>
  <si>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</si>
  <si>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</si>
  <si>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</si>
  <si>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</si>
  <si>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</si>
  <si>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</si>
  <si>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</si>
  <si>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</si>
  <si>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</si>
  <si>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</si>
  <si>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</si>
  <si>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</si>
  <si>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</si>
  <si>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</si>
  <si>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</si>
  <si>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</si>
  <si>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</si>
  <si>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</si>
  <si>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</si>
  <si>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</si>
  <si>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</si>
  <si>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</si>
  <si>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</si>
  <si>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</si>
  <si>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</si>
  <si>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</si>
  <si>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</si>
  <si>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</si>
  <si>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</si>
  <si>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</si>
  <si>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</si>
  <si>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</si>
  <si>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</si>
  <si>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</si>
  <si>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</si>
  <si>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</si>
  <si>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</si>
  <si>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</si>
  <si>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</si>
  <si>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</si>
  <si>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</si>
  <si>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</si>
  <si>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</si>
  <si>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</si>
  <si>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</si>
  <si>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</si>
  <si>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</si>
  <si>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</si>
  <si>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</si>
  <si>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</si>
  <si>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</si>
  <si>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</si>
  <si>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</si>
  <si>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</si>
  <si>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</si>
  <si>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</si>
  <si>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</si>
  <si>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</si>
  <si>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</si>
  <si>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</si>
  <si>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</si>
  <si>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</si>
  <si>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</si>
  <si>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</si>
  <si>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</si>
  <si>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</si>
  <si>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</si>
  <si>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</si>
  <si>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</si>
  <si>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</si>
  <si>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</si>
  <si>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</si>
  <si>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</si>
  <si>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</si>
  <si>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</si>
  <si>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</si>
  <si>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</si>
  <si>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</si>
  <si>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</si>
  <si>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</si>
  <si>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</si>
  <si>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</si>
  <si>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</si>
  <si>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</si>
  <si>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</si>
  <si>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</si>
  <si>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</si>
  <si>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</si>
  <si>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</si>
  <si>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</si>
  <si>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</si>
  <si>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</si>
  <si>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</si>
  <si>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</si>
  <si>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</si>
  <si>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</si>
  <si>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</si>
  <si>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</si>
  <si>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</si>
  <si>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</si>
  <si>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</si>
  <si>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</si>
  <si>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</si>
  <si>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</si>
  <si>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</si>
  <si>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</si>
  <si>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</si>
  <si>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</si>
  <si>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</si>
  <si>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</si>
  <si>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</si>
  <si>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</si>
  <si>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</si>
  <si>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</si>
  <si>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</si>
  <si>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</si>
  <si>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</si>
  <si>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</si>
  <si>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</si>
  <si>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</si>
  <si>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</si>
  <si>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</si>
  <si>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</si>
  <si>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</si>
  <si>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</si>
  <si>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</si>
  <si>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</si>
  <si>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</si>
  <si>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</si>
  <si>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</si>
  <si>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</si>
  <si>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</si>
  <si>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</si>
  <si>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</si>
  <si>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</si>
  <si>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</si>
  <si>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</si>
  <si>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</si>
  <si>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</si>
  <si>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</si>
  <si>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</si>
  <si>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</si>
  <si>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</si>
  <si>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</si>
  <si>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</si>
  <si>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</si>
  <si>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</si>
  <si>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</si>
  <si>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</si>
  <si>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</si>
  <si>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</si>
  <si>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</si>
  <si>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</si>
  <si>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</si>
  <si>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</si>
  <si>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</si>
  <si>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</si>
  <si>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</si>
  <si>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</si>
  <si>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</si>
  <si>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</si>
  <si>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</si>
  <si>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</si>
  <si>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</si>
  <si>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</si>
  <si>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</si>
  <si>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</si>
  <si>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</si>
  <si>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</si>
  <si>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</si>
  <si>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</si>
  <si>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</si>
  <si>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</si>
  <si>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</si>
  <si>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</si>
  <si>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</si>
  <si>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</si>
  <si>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</si>
  <si>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</si>
  <si>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</si>
  <si>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</si>
  <si>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</si>
  <si>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</si>
  <si>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</si>
  <si>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</si>
  <si>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</si>
  <si>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</si>
  <si>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</si>
  <si>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</si>
  <si>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</si>
  <si>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</si>
  <si>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</si>
  <si>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</si>
  <si>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</si>
  <si>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</si>
  <si>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</si>
  <si>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</si>
  <si>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</si>
  <si>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</si>
  <si>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</si>
  <si>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</si>
  <si>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</si>
  <si>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</si>
  <si>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</si>
  <si>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</si>
  <si>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</si>
  <si>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</si>
  <si>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</si>
  <si>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</si>
  <si>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</si>
  <si>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</si>
  <si>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</si>
  <si>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</si>
  <si>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</si>
  <si>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</si>
  <si>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</si>
  <si>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</si>
  <si>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</si>
  <si>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</si>
  <si>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</si>
  <si>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</si>
  <si>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</si>
  <si>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</si>
  <si>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</si>
  <si>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</si>
  <si>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</si>
  <si>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</si>
  <si>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</si>
  <si>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</si>
  <si>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</si>
  <si>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</si>
  <si>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</si>
  <si>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</si>
  <si>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</si>
  <si>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</si>
  <si>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</si>
  <si>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</si>
  <si>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</si>
  <si>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</si>
  <si>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</si>
  <si>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</si>
  <si>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</si>
  <si>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</si>
  <si>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</si>
  <si>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</si>
  <si>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</si>
  <si>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</si>
  <si>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</si>
  <si>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</si>
  <si>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</si>
  <si>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</si>
  <si>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</si>
  <si>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</si>
  <si>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</si>
  <si>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</si>
  <si>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</si>
  <si>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</si>
  <si>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</si>
  <si>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</si>
  <si>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</si>
  <si>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</si>
  <si>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</si>
  <si>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</si>
  <si>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</si>
  <si>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</si>
  <si>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</si>
  <si>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</si>
  <si>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</si>
  <si>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</si>
  <si>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</si>
  <si>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</si>
  <si>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</si>
  <si>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</si>
  <si>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</si>
  <si>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</si>
  <si>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</si>
  <si>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</si>
  <si>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</si>
  <si>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</si>
  <si>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</si>
  <si>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</si>
  <si>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</si>
  <si>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</si>
  <si>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</si>
  <si>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</si>
  <si>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</si>
  <si>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</si>
  <si>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</si>
  <si>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</si>
  <si>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</si>
  <si>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</si>
  <si>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</si>
  <si>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</si>
  <si>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</si>
  <si>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</si>
  <si>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</si>
  <si>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</si>
  <si>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</si>
  <si>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</si>
  <si>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</si>
  <si>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</si>
  <si>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</si>
  <si>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</si>
  <si>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</si>
  <si>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</si>
  <si>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</si>
  <si>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</si>
  <si>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</si>
  <si>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</si>
  <si>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</si>
  <si>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</si>
  <si>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</si>
  <si>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</si>
  <si>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</si>
  <si>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</si>
  <si>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</si>
  <si>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</si>
  <si>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</si>
  <si>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</si>
  <si>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</si>
  <si>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</si>
  <si>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</si>
  <si>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</si>
  <si>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</si>
  <si>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</si>
  <si>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</si>
  <si>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</si>
  <si>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</si>
  <si>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</si>
  <si>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</si>
  <si>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</si>
  <si>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</si>
  <si>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</si>
  <si>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</si>
  <si>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</si>
  <si>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</si>
  <si>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</si>
  <si>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</si>
  <si>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</si>
  <si>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</si>
  <si>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</si>
  <si>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</si>
  <si>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</si>
  <si>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</si>
  <si>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</si>
  <si>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</si>
  <si>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</si>
  <si>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</si>
  <si>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</si>
  <si>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</si>
  <si>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</si>
  <si>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</si>
  <si>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</si>
  <si>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</si>
  <si>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</si>
  <si>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</si>
  <si>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</si>
  <si>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</si>
  <si>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</si>
  <si>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</si>
  <si>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</si>
  <si>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</si>
  <si>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</si>
  <si>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</si>
  <si>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</si>
  <si>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</si>
  <si>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</si>
  <si>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</si>
  <si>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</si>
  <si>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</si>
  <si>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</si>
  <si>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</si>
  <si>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</si>
  <si>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</si>
  <si>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</si>
  <si>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</si>
  <si>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</si>
  <si>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</si>
  <si>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</si>
  <si>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</si>
  <si>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</si>
  <si>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</si>
  <si>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</si>
  <si>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</si>
  <si>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</si>
  <si>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</si>
  <si>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</si>
  <si>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</si>
  <si>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</si>
  <si>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</si>
  <si>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</si>
  <si>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</si>
  <si>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</si>
  <si>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</si>
  <si>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</si>
  <si>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</si>
  <si>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</si>
  <si>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</si>
  <si>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</si>
  <si>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</si>
  <si>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</si>
  <si>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</si>
  <si>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</si>
  <si>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</si>
  <si>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</si>
  <si>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</si>
  <si>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</si>
  <si>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</si>
  <si>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</si>
  <si>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</si>
  <si>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</si>
  <si>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</si>
  <si>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</si>
  <si>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</si>
  <si>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</si>
  <si>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</si>
  <si>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</si>
  <si>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</si>
  <si>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</si>
  <si>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</si>
  <si>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</si>
  <si>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</si>
  <si>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</si>
  <si>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</si>
  <si>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</si>
  <si>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</si>
  <si>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</si>
  <si>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</si>
  <si>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</si>
  <si>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</si>
  <si>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</si>
  <si>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</si>
  <si>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</si>
  <si>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</si>
  <si>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</si>
  <si>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</si>
  <si>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</si>
  <si>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</si>
  <si>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</si>
  <si>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</si>
  <si>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</si>
  <si>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</si>
  <si>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</si>
  <si>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</si>
  <si>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</si>
  <si>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</si>
  <si>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</si>
  <si>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</si>
  <si>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</si>
  <si>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</si>
  <si>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</si>
  <si>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</si>
  <si>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</si>
  <si>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</si>
  <si>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</si>
  <si>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</si>
  <si>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</si>
  <si>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</si>
  <si>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</si>
  <si>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</si>
  <si>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</si>
  <si>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</si>
  <si>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</si>
  <si>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</si>
  <si>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</si>
  <si>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</si>
  <si>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</si>
  <si>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</si>
  <si>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</si>
  <si>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</si>
  <si>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</si>
  <si>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</si>
  <si>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</si>
  <si>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</si>
  <si>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</si>
  <si>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</si>
  <si>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</si>
  <si>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</si>
  <si>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</si>
  <si>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</si>
  <si>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</si>
  <si>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</si>
  <si>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</si>
  <si>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</si>
  <si>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</si>
  <si>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</si>
  <si>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</si>
  <si>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</si>
  <si>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</si>
  <si>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</si>
  <si>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</si>
  <si>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</si>
  <si>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</si>
  <si>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</si>
  <si>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</si>
  <si>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</si>
  <si>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</si>
  <si>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</si>
  <si>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</si>
  <si>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</si>
  <si>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</si>
  <si>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</si>
  <si>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</si>
  <si>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</si>
  <si>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</si>
  <si>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</si>
  <si>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</si>
  <si>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</si>
  <si>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</si>
  <si>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</si>
  <si>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</si>
  <si>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</si>
  <si>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</si>
  <si>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</si>
  <si>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</si>
  <si>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</si>
  <si>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</si>
  <si>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</si>
  <si>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</si>
  <si>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</si>
  <si>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</si>
  <si>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</si>
  <si>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</si>
  <si>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</si>
  <si>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</si>
  <si>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</si>
  <si>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</si>
  <si>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</si>
  <si>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</si>
  <si>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</si>
  <si>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</si>
  <si>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</si>
  <si>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</si>
  <si>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</si>
  <si>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</si>
  <si>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</si>
  <si>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</si>
  <si>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</si>
  <si>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</si>
  <si>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</si>
  <si>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</si>
  <si>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</si>
  <si>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</si>
  <si>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</si>
  <si>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</si>
  <si>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</si>
  <si>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</si>
  <si>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</si>
  <si>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</si>
  <si>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</si>
  <si>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</si>
  <si>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</si>
  <si>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</si>
  <si>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</si>
  <si>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</si>
  <si>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</si>
  <si>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</si>
  <si>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</si>
  <si>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</si>
  <si>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</si>
  <si>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</si>
  <si>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</si>
  <si>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</si>
  <si>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</si>
  <si>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</si>
  <si>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</si>
  <si>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</si>
  <si>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</si>
  <si>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</si>
  <si>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</si>
  <si>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</si>
  <si>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</si>
  <si>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</si>
  <si>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</si>
  <si>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</si>
  <si>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</si>
  <si>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</si>
  <si>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</si>
  <si>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</si>
  <si>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</si>
  <si>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</si>
  <si>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</si>
  <si>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</si>
  <si>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</si>
  <si>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</si>
  <si>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</si>
  <si>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</si>
  <si>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</si>
  <si>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</si>
  <si>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</si>
  <si>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</si>
  <si>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</si>
  <si>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</si>
  <si>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</si>
  <si>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</si>
  <si>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</si>
  <si>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</si>
  <si>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</si>
  <si>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</si>
  <si>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</si>
  <si>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</si>
  <si>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</si>
  <si>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</si>
  <si>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</si>
  <si>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</si>
  <si>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</si>
  <si>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</si>
  <si>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</si>
  <si>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</si>
  <si>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</si>
  <si>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</si>
  <si>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</si>
  <si>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</si>
  <si>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</si>
  <si>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</si>
  <si>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</si>
  <si>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</si>
  <si>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</si>
  <si>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</si>
  <si>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</si>
  <si>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</si>
  <si>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</si>
  <si>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</si>
  <si>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</si>
  <si>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</si>
  <si>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</si>
  <si>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</si>
  <si>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</si>
  <si>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</si>
  <si>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</si>
  <si>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</si>
  <si>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</si>
  <si>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</si>
  <si>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</si>
  <si>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</si>
  <si>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</si>
  <si>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</si>
  <si>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</si>
  <si>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</si>
  <si>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</si>
  <si>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</si>
  <si>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</si>
  <si>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</si>
  <si>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</si>
  <si>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</si>
  <si>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</si>
  <si>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</si>
  <si>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</si>
  <si>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</si>
  <si>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</si>
  <si>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</si>
  <si>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</si>
  <si>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</si>
  <si>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</si>
  <si>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</si>
  <si>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</si>
  <si>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</si>
  <si>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</si>
  <si>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</si>
  <si>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</si>
  <si>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</si>
  <si>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</si>
  <si>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</si>
  <si>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</si>
  <si>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</si>
  <si>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</si>
  <si>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</si>
  <si>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</si>
  <si>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</si>
  <si>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</si>
  <si>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</si>
  <si>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</si>
  <si>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</si>
  <si>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</si>
  <si>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</si>
  <si>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</si>
  <si>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</si>
  <si>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</si>
  <si>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</si>
  <si>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</si>
  <si>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</si>
  <si>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</si>
  <si>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</si>
  <si>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</si>
  <si>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</si>
  <si>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</si>
  <si>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</si>
  <si>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</si>
  <si>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</si>
  <si>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</si>
  <si>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</si>
  <si>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</si>
  <si>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</si>
  <si>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</si>
  <si>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</si>
  <si>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</si>
  <si>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</si>
  <si>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</si>
  <si>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</si>
  <si>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</si>
  <si>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</si>
  <si>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</si>
  <si>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</si>
  <si>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</si>
  <si>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</si>
  <si>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</si>
  <si>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</si>
  <si>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</si>
  <si>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</si>
  <si>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</si>
  <si>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</si>
  <si>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</si>
  <si>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</si>
  <si>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</si>
  <si>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</si>
  <si>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</si>
  <si>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</si>
  <si>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</si>
  <si>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</si>
  <si>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</si>
  <si>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</si>
  <si>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</si>
  <si>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</si>
  <si>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</si>
  <si>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</si>
  <si>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</si>
  <si>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</si>
  <si>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</si>
  <si>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</si>
  <si>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</si>
  <si>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</si>
  <si>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</si>
  <si>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</si>
  <si>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</si>
  <si>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</si>
  <si>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</si>
  <si>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</si>
  <si>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</si>
  <si>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</si>
  <si>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</si>
  <si>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</si>
  <si>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</si>
  <si>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</si>
  <si>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</si>
  <si>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</si>
  <si>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</si>
  <si>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</si>
  <si>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</si>
  <si>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</si>
  <si>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</si>
  <si>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</si>
  <si>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</si>
  <si>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</si>
  <si>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</si>
  <si>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</si>
  <si>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</si>
  <si>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</si>
  <si>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</si>
  <si>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</si>
  <si>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</si>
  <si>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</si>
  <si>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</si>
  <si>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</si>
  <si>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</si>
  <si>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</si>
  <si>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</si>
  <si>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</si>
  <si>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</si>
  <si>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</si>
  <si>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</si>
  <si>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</si>
  <si>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</si>
  <si>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</si>
  <si>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</si>
  <si>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</si>
  <si>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</si>
  <si>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</si>
  <si>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</si>
  <si>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</si>
  <si>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</si>
  <si>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</si>
  <si>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</si>
  <si>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</si>
  <si>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</si>
  <si>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</si>
  <si>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</si>
  <si>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</si>
  <si>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</si>
  <si>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</si>
  <si>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</si>
  <si>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</si>
  <si>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</si>
  <si>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</si>
  <si>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</si>
  <si>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</si>
  <si>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</si>
  <si>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</si>
  <si>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</si>
  <si>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</si>
  <si>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</si>
  <si>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</si>
  <si>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</si>
  <si>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</si>
  <si>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</si>
  <si>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</si>
  <si>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</si>
  <si>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</si>
  <si>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</si>
  <si>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</si>
  <si>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</si>
  <si>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</si>
  <si>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</si>
  <si>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</si>
  <si>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</si>
  <si>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</si>
  <si>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</si>
  <si>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</si>
  <si>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</si>
  <si>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</si>
  <si>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</si>
  <si>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</si>
  <si>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272</t>
  </si>
  <si>
    <t>086</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</si>
  <si>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directrices establecidas por el ICBF, en armonía con la política de estado para el desarrollo integral de la primera infancia “de cero a siempre”, en los servicios de la modalidad propia e intercultural”.</t>
  </si>
  <si>
    <t>125</t>
  </si>
  <si>
    <t>345</t>
  </si>
  <si>
    <t>547</t>
  </si>
  <si>
    <t>Prestar el servicio de atención, educación inicial, cuidado y nutrición a mujeres gestantes, niñas y niños menores de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des sus territorios de  conformidad con el manual operativo y las directrices establecidas por el ICBF, en marco de la política de estado para el desarrollo integral de la primera infancia “de cero a siempre”.</t>
  </si>
  <si>
    <t>159</t>
  </si>
  <si>
    <t>425</t>
  </si>
  <si>
    <t>Prestar el servicio de atención, educación inicial y cuidado a niñas y niños menores de 5 años o hasta su ingreso al grado transición  con el fin de promover el desarrollo  integral de la primera infancia  de  conformidad con los  lineamientos, manual operativo,  las directrices, parámetros y estándares establecidos por el ICBF, en marco de la estrategia de atención  integral de cero a siempre.</t>
  </si>
  <si>
    <t>417</t>
  </si>
  <si>
    <t>Garantizar el servicio de educación inicial, cuidado y nutrición a mujeres gestantes, madres en periodo de lactancia, niños y niñas en primera infancia en el marco de la atención integral diferencial  con pertinencia  y calidad, a través de las formas de operación de la  modalidad propia que permita promover la garantía de derechos, la participación y el desarrollo integral de la primera infancia respondiendo a las características propias de su  territorio.</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</si>
  <si>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</si>
  <si>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INSTITUTO NUEVO JARDIN LA ESPERANZA</t>
  </si>
  <si>
    <t>01-2013</t>
  </si>
  <si>
    <t>Aunar esfuerzos para el fortalecimiento de la atención y procesos de formación integral a los niños, niñas del nivel preescolar y básico primaria y acompañamiento y asistencia a los padres y madres de familia y comunidad educativa en general que atiende y brinda el Colegio Instituto Oriente, en la sede No. 5 denominada "Instituto Nuevo Jardin La Esperanza" en el nivel preescolar</t>
  </si>
  <si>
    <t>$36.150.000.00 </t>
  </si>
  <si>
    <t>324</t>
  </si>
  <si>
    <t>138</t>
  </si>
  <si>
    <t>JUAN SEGUNDO DAZA ROMERO</t>
  </si>
  <si>
    <t>317 6463011</t>
  </si>
  <si>
    <t>coindesoem@gmail.com</t>
  </si>
  <si>
    <t>2021-44-44001492020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</si>
  <si>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</si>
  <si>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</si>
  <si>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SI</t>
  </si>
  <si>
    <t>CALLE 28A # 7-40 RIOHACHA-LAGUAJIRA</t>
  </si>
  <si>
    <t>CALLE 28A # 7-40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</si>
</sst>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topLeftCell="A51" zoomScale="40" zoomScaleNormal="40" zoomScaleSheetLayoutView="40" zoomScalePageLayoutView="40" workbookViewId="0">
      <selection activeCell="K185" sqref="K185:L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696</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900453971</v>
      </c>
      <c r="C20" s="5"/>
      <c r="D20" s="73"/>
      <c r="E20" s="5"/>
      <c r="F20" s="5"/>
      <c r="G20" s="5"/>
      <c r="H20" s="185"/>
      <c r="I20" s="147" t="s">
        <v>1154</v>
      </c>
      <c r="J20" s="148" t="s">
        <v>698</v>
      </c>
      <c r="K20" s="149">
        <v>5270278320</v>
      </c>
      <c r="L20" s="150"/>
      <c r="M20" s="150">
        <v>44561</v>
      </c>
      <c r="N20" s="133">
        <f>+(M20-L20)/30</f>
        <v>1485.3666666666666</v>
      </c>
      <c r="O20" s="136"/>
      <c r="U20" s="132"/>
      <c r="V20" s="105">
        <f ca="1">NOW()</f>
        <v>44193.883276851855</v>
      </c>
      <c r="W20" s="105">
        <f ca="1">NOW()</f>
        <v>44193.883276851855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CORPORACION INTERNACIONAL PARA EL DESARROLLO SOCIAL Y EMPRESARIAL</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09" t="s">
        <v>2684</v>
      </c>
      <c r="E48" s="143">
        <v>43900</v>
      </c>
      <c r="F48" s="143">
        <v>44135</v>
      </c>
      <c r="G48" s="158">
        <f>IF(AND(E48&lt;&gt;"",F48&lt;&gt;""),((F48-E48)/30),"")</f>
        <v>7.833333333333333</v>
      </c>
      <c r="H48" s="120" t="s">
        <v>2689</v>
      </c>
      <c r="I48" s="112" t="s">
        <v>1154</v>
      </c>
      <c r="J48" s="112" t="s">
        <v>698</v>
      </c>
      <c r="K48" s="114">
        <v>7623779661</v>
      </c>
      <c r="L48" s="113" t="s">
        <v>1148</v>
      </c>
      <c r="M48" s="115"/>
      <c r="N48" s="113" t="s">
        <v>2634</v>
      </c>
      <c r="O48" s="113" t="s">
        <v>1148</v>
      </c>
      <c r="P48" s="78"/>
    </row>
    <row r="49" spans="1:16" s="6" customFormat="1" ht="24.75" customHeight="1" x14ac:dyDescent="0.25">
      <c r="A49" s="141">
        <v>2</v>
      </c>
      <c r="B49" s="110" t="s">
        <v>2665</v>
      </c>
      <c r="C49" s="111" t="s">
        <v>31</v>
      </c>
      <c r="D49" s="109" t="s">
        <v>2677</v>
      </c>
      <c r="E49" s="143">
        <v>43755</v>
      </c>
      <c r="F49" s="143">
        <v>43822</v>
      </c>
      <c r="G49" s="158">
        <f t="shared" ref="G49:G50" si="2">IF(AND(E49&lt;&gt;"",F49&lt;&gt;""),((F49-E49)/30),"")</f>
        <v>2.2333333333333334</v>
      </c>
      <c r="H49" s="120" t="s">
        <v>2676</v>
      </c>
      <c r="I49" s="112" t="s">
        <v>1154</v>
      </c>
      <c r="J49" s="112" t="s">
        <v>698</v>
      </c>
      <c r="K49" s="114">
        <v>2107681629</v>
      </c>
      <c r="L49" s="113" t="s">
        <v>1148</v>
      </c>
      <c r="M49" s="115"/>
      <c r="N49" s="113" t="s">
        <v>2634</v>
      </c>
      <c r="O49" s="113" t="s">
        <v>1148</v>
      </c>
      <c r="P49" s="78"/>
    </row>
    <row r="50" spans="1:16" s="6" customFormat="1" ht="24.75" customHeight="1" x14ac:dyDescent="0.25">
      <c r="A50" s="141">
        <v>3</v>
      </c>
      <c r="B50" s="110" t="s">
        <v>2665</v>
      </c>
      <c r="C50" s="111" t="s">
        <v>31</v>
      </c>
      <c r="D50" s="109" t="s">
        <v>2678</v>
      </c>
      <c r="E50" s="143">
        <v>43486</v>
      </c>
      <c r="F50" s="143">
        <v>43753</v>
      </c>
      <c r="G50" s="158">
        <f t="shared" si="2"/>
        <v>8.9</v>
      </c>
      <c r="H50" s="117" t="s">
        <v>2676</v>
      </c>
      <c r="I50" s="112" t="s">
        <v>1154</v>
      </c>
      <c r="J50" s="112" t="s">
        <v>698</v>
      </c>
      <c r="K50" s="114">
        <v>7871954254</v>
      </c>
      <c r="L50" s="113" t="s">
        <v>1148</v>
      </c>
      <c r="M50" s="115"/>
      <c r="N50" s="113" t="s">
        <v>27</v>
      </c>
      <c r="O50" s="113" t="s">
        <v>26</v>
      </c>
      <c r="P50" s="78"/>
    </row>
    <row r="51" spans="1:16" s="6" customFormat="1" ht="24.75" customHeight="1" outlineLevel="1" x14ac:dyDescent="0.25">
      <c r="A51" s="141">
        <v>4</v>
      </c>
      <c r="B51" s="120" t="s">
        <v>2665</v>
      </c>
      <c r="C51" s="111" t="s">
        <v>31</v>
      </c>
      <c r="D51" s="109" t="s">
        <v>2680</v>
      </c>
      <c r="E51" s="143">
        <v>43313</v>
      </c>
      <c r="F51" s="143">
        <v>43465</v>
      </c>
      <c r="G51" s="158">
        <f t="shared" ref="G51:G107" si="3">IF(AND(E51&lt;&gt;"",F51&lt;&gt;""),((F51-E51)/30),"")</f>
        <v>5.0666666666666664</v>
      </c>
      <c r="H51" s="120" t="s">
        <v>2679</v>
      </c>
      <c r="I51" s="112" t="s">
        <v>1154</v>
      </c>
      <c r="J51" s="112" t="s">
        <v>698</v>
      </c>
      <c r="K51" s="114">
        <v>3128112014</v>
      </c>
      <c r="L51" s="113" t="s">
        <v>1148</v>
      </c>
      <c r="M51" s="115"/>
      <c r="N51" s="113" t="s">
        <v>27</v>
      </c>
      <c r="O51" s="113" t="s">
        <v>26</v>
      </c>
      <c r="P51" s="78"/>
    </row>
    <row r="52" spans="1:16" s="7" customFormat="1" ht="24.75" customHeight="1" outlineLevel="1" x14ac:dyDescent="0.25">
      <c r="A52" s="142">
        <v>5</v>
      </c>
      <c r="B52" s="120" t="s">
        <v>2665</v>
      </c>
      <c r="C52" s="111" t="s">
        <v>31</v>
      </c>
      <c r="D52" s="109" t="s">
        <v>2681</v>
      </c>
      <c r="E52" s="143">
        <v>43085</v>
      </c>
      <c r="F52" s="143">
        <v>43312</v>
      </c>
      <c r="G52" s="158">
        <f t="shared" si="3"/>
        <v>7.5666666666666664</v>
      </c>
      <c r="H52" s="117" t="s">
        <v>2679</v>
      </c>
      <c r="I52" s="112" t="s">
        <v>1154</v>
      </c>
      <c r="J52" s="112" t="s">
        <v>698</v>
      </c>
      <c r="K52" s="121">
        <v>2765642753</v>
      </c>
      <c r="L52" s="113" t="s">
        <v>1148</v>
      </c>
      <c r="M52" s="115"/>
      <c r="N52" s="113" t="s">
        <v>2634</v>
      </c>
      <c r="O52" s="113" t="s">
        <v>26</v>
      </c>
      <c r="P52" s="79"/>
    </row>
    <row r="53" spans="1:16" s="7" customFormat="1" ht="24.75" customHeight="1" outlineLevel="1" x14ac:dyDescent="0.25">
      <c r="A53" s="142">
        <v>6</v>
      </c>
      <c r="B53" s="110" t="s">
        <v>2665</v>
      </c>
      <c r="C53" s="111" t="s">
        <v>31</v>
      </c>
      <c r="D53" s="109" t="s">
        <v>2682</v>
      </c>
      <c r="E53" s="143">
        <v>42720</v>
      </c>
      <c r="F53" s="143">
        <v>43084</v>
      </c>
      <c r="G53" s="158">
        <f t="shared" si="3"/>
        <v>12.133333333333333</v>
      </c>
      <c r="H53" s="117" t="s">
        <v>2683</v>
      </c>
      <c r="I53" s="112" t="s">
        <v>1154</v>
      </c>
      <c r="J53" s="112" t="s">
        <v>698</v>
      </c>
      <c r="K53" s="121">
        <v>3810811049</v>
      </c>
      <c r="L53" s="113" t="s">
        <v>1148</v>
      </c>
      <c r="M53" s="115"/>
      <c r="N53" s="113" t="s">
        <v>27</v>
      </c>
      <c r="O53" s="113" t="s">
        <v>26</v>
      </c>
      <c r="P53" s="79"/>
    </row>
    <row r="54" spans="1:16" s="7" customFormat="1" ht="24.75" customHeight="1" outlineLevel="1" x14ac:dyDescent="0.25">
      <c r="A54" s="142">
        <v>7</v>
      </c>
      <c r="B54" s="110" t="s">
        <v>2665</v>
      </c>
      <c r="C54" s="111" t="s">
        <v>31</v>
      </c>
      <c r="D54" s="109" t="s">
        <v>2685</v>
      </c>
      <c r="E54" s="143">
        <v>42565</v>
      </c>
      <c r="F54" s="143">
        <v>42719</v>
      </c>
      <c r="G54" s="158">
        <f t="shared" si="3"/>
        <v>5.1333333333333337</v>
      </c>
      <c r="H54" s="120" t="s">
        <v>2686</v>
      </c>
      <c r="I54" s="112" t="s">
        <v>1154</v>
      </c>
      <c r="J54" s="112" t="s">
        <v>698</v>
      </c>
      <c r="K54" s="116">
        <v>619372287</v>
      </c>
      <c r="L54" s="113" t="s">
        <v>1148</v>
      </c>
      <c r="M54" s="115"/>
      <c r="N54" s="113" t="s">
        <v>27</v>
      </c>
      <c r="O54" s="113" t="s">
        <v>26</v>
      </c>
      <c r="P54" s="79"/>
    </row>
    <row r="55" spans="1:16" s="7" customFormat="1" ht="24.75" customHeight="1" outlineLevel="1" x14ac:dyDescent="0.25">
      <c r="A55" s="142">
        <v>8</v>
      </c>
      <c r="B55" s="120" t="s">
        <v>2665</v>
      </c>
      <c r="C55" s="111" t="s">
        <v>31</v>
      </c>
      <c r="D55" s="109" t="s">
        <v>2687</v>
      </c>
      <c r="E55" s="143">
        <v>42558</v>
      </c>
      <c r="F55" s="143">
        <v>42719</v>
      </c>
      <c r="G55" s="158">
        <f t="shared" si="3"/>
        <v>5.3666666666666663</v>
      </c>
      <c r="H55" s="120" t="s">
        <v>2688</v>
      </c>
      <c r="I55" s="112" t="s">
        <v>1154</v>
      </c>
      <c r="J55" s="112" t="s">
        <v>707</v>
      </c>
      <c r="K55" s="116">
        <v>504981767</v>
      </c>
      <c r="L55" s="113" t="s">
        <v>1148</v>
      </c>
      <c r="M55" s="115"/>
      <c r="N55" s="113" t="s">
        <v>27</v>
      </c>
      <c r="O55" s="113" t="s">
        <v>26</v>
      </c>
      <c r="P55" s="79"/>
    </row>
    <row r="56" spans="1:16" s="7" customFormat="1" ht="24.75" customHeight="1" outlineLevel="1" x14ac:dyDescent="0.25">
      <c r="A56" s="142">
        <v>9</v>
      </c>
      <c r="B56" s="120" t="s">
        <v>2665</v>
      </c>
      <c r="C56" s="111" t="s">
        <v>31</v>
      </c>
      <c r="D56" s="109" t="s">
        <v>2687</v>
      </c>
      <c r="E56" s="143">
        <v>42558</v>
      </c>
      <c r="F56" s="143">
        <v>42719</v>
      </c>
      <c r="G56" s="158">
        <f t="shared" si="3"/>
        <v>5.3666666666666663</v>
      </c>
      <c r="H56" s="120" t="s">
        <v>2688</v>
      </c>
      <c r="I56" s="112" t="s">
        <v>1154</v>
      </c>
      <c r="J56" s="112" t="s">
        <v>709</v>
      </c>
      <c r="K56" s="116">
        <v>504981767</v>
      </c>
      <c r="L56" s="113" t="s">
        <v>1148</v>
      </c>
      <c r="M56" s="115"/>
      <c r="N56" s="113" t="s">
        <v>27</v>
      </c>
      <c r="O56" s="113" t="s">
        <v>2702</v>
      </c>
      <c r="P56" s="79"/>
    </row>
    <row r="57" spans="1:16" s="7" customFormat="1" ht="24.75" customHeight="1" outlineLevel="1" x14ac:dyDescent="0.25">
      <c r="A57" s="142">
        <v>10</v>
      </c>
      <c r="B57" s="120" t="s">
        <v>2690</v>
      </c>
      <c r="C57" s="65" t="s">
        <v>32</v>
      </c>
      <c r="D57" s="119" t="s">
        <v>2691</v>
      </c>
      <c r="E57" s="143">
        <v>41294</v>
      </c>
      <c r="F57" s="143">
        <v>42389</v>
      </c>
      <c r="G57" s="158">
        <f t="shared" si="3"/>
        <v>36.5</v>
      </c>
      <c r="H57" s="120" t="s">
        <v>2692</v>
      </c>
      <c r="I57" s="63" t="s">
        <v>711</v>
      </c>
      <c r="J57" s="63" t="s">
        <v>713</v>
      </c>
      <c r="K57" s="116" t="s">
        <v>2693</v>
      </c>
      <c r="L57" s="65" t="s">
        <v>1148</v>
      </c>
      <c r="M57" s="67"/>
      <c r="N57" s="65" t="s">
        <v>27</v>
      </c>
      <c r="O57" s="65" t="s">
        <v>1148</v>
      </c>
      <c r="P57" s="79"/>
    </row>
    <row r="58" spans="1:16" s="7" customFormat="1" ht="24.75" customHeight="1" outlineLevel="1" x14ac:dyDescent="0.25">
      <c r="A58" s="142">
        <v>11</v>
      </c>
      <c r="B58" s="120" t="s">
        <v>2665</v>
      </c>
      <c r="C58" s="65" t="s">
        <v>31</v>
      </c>
      <c r="D58" s="119" t="s">
        <v>2694</v>
      </c>
      <c r="E58" s="143">
        <v>44160</v>
      </c>
      <c r="F58" s="143">
        <v>44196</v>
      </c>
      <c r="G58" s="158">
        <f t="shared" si="3"/>
        <v>1.2</v>
      </c>
      <c r="H58" s="120" t="s">
        <v>2701</v>
      </c>
      <c r="I58" s="63" t="s">
        <v>1154</v>
      </c>
      <c r="J58" s="63" t="s">
        <v>698</v>
      </c>
      <c r="K58" s="121">
        <v>2308784262</v>
      </c>
      <c r="L58" s="65" t="s">
        <v>26</v>
      </c>
      <c r="M58" s="67">
        <v>0.5</v>
      </c>
      <c r="N58" s="65"/>
      <c r="O58" s="65"/>
      <c r="P58" s="79"/>
    </row>
    <row r="59" spans="1:16" s="7" customFormat="1" ht="24.75" customHeight="1" outlineLevel="1" x14ac:dyDescent="0.25">
      <c r="A59" s="142">
        <v>12</v>
      </c>
      <c r="B59" s="120" t="s">
        <v>2665</v>
      </c>
      <c r="C59" s="65" t="s">
        <v>31</v>
      </c>
      <c r="D59" s="119" t="s">
        <v>2695</v>
      </c>
      <c r="E59" s="143">
        <v>43904</v>
      </c>
      <c r="F59" s="143">
        <v>44196</v>
      </c>
      <c r="G59" s="158">
        <f t="shared" si="3"/>
        <v>9.7333333333333325</v>
      </c>
      <c r="H59" s="120" t="s">
        <v>2701</v>
      </c>
      <c r="I59" s="63" t="s">
        <v>1154</v>
      </c>
      <c r="J59" s="63" t="s">
        <v>709</v>
      </c>
      <c r="K59" s="68">
        <v>4285310781</v>
      </c>
      <c r="L59" s="65" t="s">
        <v>1148</v>
      </c>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2694</v>
      </c>
      <c r="E114" s="143">
        <v>44160</v>
      </c>
      <c r="F114" s="143">
        <v>44196</v>
      </c>
      <c r="G114" s="158">
        <f>IF(AND(E114&lt;&gt;"",F114&lt;&gt;""),((F114-E114)/30),"")</f>
        <v>1.2</v>
      </c>
      <c r="H114" s="120" t="s">
        <v>2701</v>
      </c>
      <c r="I114" s="119" t="s">
        <v>1154</v>
      </c>
      <c r="J114" s="119" t="s">
        <v>698</v>
      </c>
      <c r="K114" s="121">
        <v>2308784262</v>
      </c>
      <c r="L114" s="100">
        <f>+IF(AND(K114&gt;0,O114="Ejecución"),(K114/877802)*Tabla28[[#This Row],[% participación]],IF(AND(K114&gt;0,O114&lt;&gt;"Ejecución"),"-",""))</f>
        <v>1315.0939858874781</v>
      </c>
      <c r="M114" s="122" t="s">
        <v>26</v>
      </c>
      <c r="N114" s="171">
        <v>0.5</v>
      </c>
      <c r="O114" s="160" t="s">
        <v>1150</v>
      </c>
      <c r="P114" s="78"/>
    </row>
    <row r="115" spans="1:16" s="6" customFormat="1" ht="24.75" customHeight="1" x14ac:dyDescent="0.25">
      <c r="A115" s="141">
        <v>2</v>
      </c>
      <c r="B115" s="159" t="s">
        <v>2665</v>
      </c>
      <c r="C115" s="161" t="s">
        <v>31</v>
      </c>
      <c r="D115" s="63" t="s">
        <v>2695</v>
      </c>
      <c r="E115" s="143">
        <v>43904</v>
      </c>
      <c r="F115" s="143">
        <v>44196</v>
      </c>
      <c r="G115" s="158">
        <f t="shared" ref="G115:G116" si="4">IF(AND(E115&lt;&gt;"",F115&lt;&gt;""),((F115-E115)/30),"")</f>
        <v>9.7333333333333325</v>
      </c>
      <c r="H115" s="64" t="s">
        <v>2701</v>
      </c>
      <c r="I115" s="63" t="s">
        <v>1154</v>
      </c>
      <c r="J115" s="63" t="s">
        <v>709</v>
      </c>
      <c r="K115" s="68">
        <v>4285310781</v>
      </c>
      <c r="L115" s="100">
        <f>+IF(AND(K115&gt;0,O115="Ejecución"),(K115/877802)*Tabla28[[#This Row],[% participación]],IF(AND(K115&gt;0,O115&lt;&gt;"Ejecución"),"-",""))</f>
        <v>0</v>
      </c>
      <c r="M115" s="65" t="s">
        <v>1148</v>
      </c>
      <c r="N115" s="171"/>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45" hidden="1" x14ac:dyDescent="0.3">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45" hidden="1" x14ac:dyDescent="0.3">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45" hidden="1" x14ac:dyDescent="0.3">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158108349.59999999</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42556</v>
      </c>
      <c r="D193" s="5"/>
      <c r="E193" s="124">
        <v>2328</v>
      </c>
      <c r="F193" s="5"/>
      <c r="G193" s="5"/>
      <c r="H193" s="145" t="s">
        <v>2696</v>
      </c>
      <c r="J193" s="5"/>
      <c r="K193" s="125">
        <v>42558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2704</v>
      </c>
      <c r="L211" s="21"/>
      <c r="M211" s="21"/>
      <c r="N211" s="21"/>
      <c r="O211" s="8"/>
    </row>
    <row r="212" spans="1:15" x14ac:dyDescent="0.25">
      <c r="A212" s="9"/>
      <c r="B212" s="27" t="s">
        <v>2619</v>
      </c>
      <c r="C212" s="145" t="s">
        <v>2696</v>
      </c>
      <c r="D212" s="21"/>
      <c r="G212" s="27" t="s">
        <v>2621</v>
      </c>
      <c r="H212" s="146" t="s">
        <v>2697</v>
      </c>
      <c r="J212" s="27" t="s">
        <v>2623</v>
      </c>
      <c r="K212" s="14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elements/1.1/"/>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HP21</cp:lastModifiedBy>
  <cp:lastPrinted>2020-12-29T02:12:05Z</cp:lastPrinted>
  <dcterms:created xsi:type="dcterms:W3CDTF">2020-10-14T21:57:42Z</dcterms:created>
  <dcterms:modified xsi:type="dcterms:W3CDTF">2020-12-29T02:12:10Z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