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FUNDACION UND SOCIAL/INVITACIONES/2021-76-10001839 _900448092/"/>
    </mc:Choice>
  </mc:AlternateContent>
  <xr:revisionPtr revIDLastSave="50" documentId="8_{88789FB3-35E5-4515-9B65-14E70991B647}" xr6:coauthVersionLast="45" xr6:coauthVersionMax="45" xr10:uidLastSave="{74DDDDF6-5282-44E3-B961-738C2A8BBC94}"/>
  <workbookProtection workbookAlgorithmName="SHA-512" workbookHashValue="hU9cZk2D1KoAAQhAt80PgQL2mbyGSrs+2ZumxyzWP+arxbfnHcULalK+FbJu/EeIqZvwoOaYV85QTzwyKFz9YA==" workbookSaltValue="tSfYlxciKYdzHQvepsD0Vw==" workbookSpinCount="100000" lockStructure="1"/>
  <bookViews>
    <workbookView xWindow="768" yWindow="768" windowWidth="17280"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<sst xmlns="http://schemas.openxmlformats.org/spreadsheetml/2006/main" count="3049" uniqueCount="2691">
  <si>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</si>
  <si>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</si>
  <si>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</si>
  <si>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</si>
  <si>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</si>
  <si>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</si>
  <si>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</si>
  <si>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</si>
  <si>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</si>
  <si>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</si>
  <si>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</si>
  <si>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</si>
  <si>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</si>
  <si>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</si>
  <si>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</si>
  <si>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</si>
  <si>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</si>
  <si>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</si>
  <si>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</si>
  <si>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</si>
  <si>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</si>
  <si>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</si>
  <si>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</si>
  <si>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</si>
  <si>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</si>
  <si>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</si>
  <si>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</si>
  <si>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</si>
  <si>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</si>
  <si>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</si>
  <si>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</si>
  <si>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</si>
  <si>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</si>
  <si>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</si>
  <si>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</si>
  <si>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</si>
  <si>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</si>
  <si>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</si>
  <si>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</si>
  <si>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</si>
  <si>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</si>
  <si>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</si>
  <si>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</si>
  <si>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</si>
  <si>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</si>
  <si>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</si>
  <si>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</si>
  <si>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</si>
  <si>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</si>
  <si>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</si>
  <si>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</si>
  <si>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</si>
  <si>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</si>
  <si>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</si>
  <si>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</si>
  <si>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</si>
  <si>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</si>
  <si>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</si>
  <si>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</si>
  <si>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</si>
  <si>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</si>
  <si>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</si>
  <si>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</si>
  <si>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</si>
  <si>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</si>
  <si>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</si>
  <si>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</si>
  <si>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</si>
  <si>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</si>
  <si>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</si>
  <si>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</si>
  <si>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</si>
  <si>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</si>
  <si>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</si>
  <si>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</si>
  <si>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</si>
  <si>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</si>
  <si>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</si>
  <si>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</si>
  <si>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</si>
  <si>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</si>
  <si>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</si>
  <si>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</si>
  <si>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</si>
  <si>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</si>
  <si>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</si>
  <si>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</si>
  <si>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</si>
  <si>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</si>
  <si>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</si>
  <si>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</si>
  <si>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</si>
  <si>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</si>
  <si>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</si>
  <si>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</si>
  <si>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</si>
  <si>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</si>
  <si>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</si>
  <si>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</si>
  <si>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</si>
  <si>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</si>
  <si>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</si>
  <si>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</si>
  <si>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</si>
  <si>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</si>
  <si>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</si>
  <si>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</si>
  <si>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</si>
  <si>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</si>
  <si>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</si>
  <si>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</si>
  <si>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</si>
  <si>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</si>
  <si>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</si>
  <si>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</si>
  <si>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</si>
  <si>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</si>
  <si>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</si>
  <si>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</si>
  <si>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</si>
  <si>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</si>
  <si>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</si>
  <si>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</si>
  <si>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</si>
  <si>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</si>
  <si>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</si>
  <si>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</si>
  <si>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</si>
  <si>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</si>
  <si>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</si>
  <si>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</si>
  <si>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</si>
  <si>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</si>
  <si>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</si>
  <si>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</si>
  <si>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</si>
  <si>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</si>
  <si>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</si>
  <si>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</si>
  <si>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</si>
  <si>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</si>
  <si>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</si>
  <si>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</si>
  <si>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</si>
  <si>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</si>
  <si>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</si>
  <si>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</si>
  <si>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</si>
  <si>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</si>
  <si>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</si>
  <si>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</si>
  <si>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</si>
  <si>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</si>
  <si>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</si>
  <si>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</si>
  <si>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</si>
  <si>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</si>
  <si>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</si>
  <si>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</si>
  <si>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</si>
  <si>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</si>
  <si>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</si>
  <si>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</si>
  <si>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</si>
  <si>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</si>
  <si>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</si>
  <si>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</si>
  <si>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</si>
  <si>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</si>
  <si>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</si>
  <si>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</si>
  <si>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</si>
  <si>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</si>
  <si>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</si>
  <si>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</si>
  <si>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</si>
  <si>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</si>
  <si>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</si>
  <si>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</si>
  <si>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</si>
  <si>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</si>
  <si>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</si>
  <si>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</si>
  <si>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</si>
  <si>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</si>
  <si>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</si>
  <si>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</si>
  <si>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</si>
  <si>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</si>
  <si>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</si>
  <si>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</si>
  <si>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</si>
  <si>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</si>
  <si>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</si>
  <si>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</si>
  <si>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</si>
  <si>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</si>
  <si>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</si>
  <si>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</si>
  <si>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</si>
  <si>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</si>
  <si>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</si>
  <si>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</si>
  <si>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</si>
  <si>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</si>
  <si>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</si>
  <si>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</si>
  <si>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</si>
  <si>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</si>
  <si>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</si>
  <si>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</si>
  <si>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</si>
  <si>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</si>
  <si>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</si>
  <si>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</si>
  <si>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</si>
  <si>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</si>
  <si>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</si>
  <si>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</si>
  <si>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</si>
  <si>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</si>
  <si>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</si>
  <si>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</si>
  <si>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</si>
  <si>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</si>
  <si>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</si>
  <si>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</si>
  <si>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</si>
  <si>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</si>
  <si>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</si>
  <si>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</si>
  <si>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</si>
  <si>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</si>
  <si>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</si>
  <si>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</si>
  <si>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</si>
  <si>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</si>
  <si>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</si>
  <si>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</si>
  <si>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</si>
  <si>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</si>
  <si>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</si>
  <si>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</si>
  <si>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</si>
  <si>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</si>
  <si>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</si>
  <si>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</si>
  <si>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</si>
  <si>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</si>
  <si>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</si>
  <si>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</si>
  <si>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</si>
  <si>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</si>
  <si>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</si>
  <si>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</si>
  <si>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</si>
  <si>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</si>
  <si>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</si>
  <si>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</si>
  <si>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</si>
  <si>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</si>
  <si>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</si>
  <si>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</si>
  <si>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</si>
  <si>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</si>
  <si>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</si>
  <si>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</si>
  <si>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</si>
  <si>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</si>
  <si>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</si>
  <si>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</si>
  <si>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</si>
  <si>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</si>
  <si>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</si>
  <si>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</si>
  <si>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</si>
  <si>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</si>
  <si>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</si>
  <si>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</si>
  <si>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</si>
  <si>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</si>
  <si>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</si>
  <si>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</si>
  <si>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</si>
  <si>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</si>
  <si>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</si>
  <si>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</si>
  <si>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</si>
  <si>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</si>
  <si>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</si>
  <si>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</si>
  <si>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</si>
  <si>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</si>
  <si>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</si>
  <si>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</si>
  <si>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</si>
  <si>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</si>
  <si>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</si>
  <si>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</si>
  <si>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</si>
  <si>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</si>
  <si>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</si>
  <si>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</si>
  <si>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</si>
  <si>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</si>
  <si>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</si>
  <si>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</si>
  <si>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</si>
  <si>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</si>
  <si>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</si>
  <si>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</si>
  <si>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</si>
  <si>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</si>
  <si>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</si>
  <si>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</si>
  <si>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</si>
  <si>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</si>
  <si>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</si>
  <si>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</si>
  <si>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</si>
  <si>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</si>
  <si>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</si>
  <si>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</si>
  <si>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</si>
  <si>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</si>
  <si>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</si>
  <si>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</si>
  <si>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</si>
  <si>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</si>
  <si>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</si>
  <si>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</si>
  <si>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</si>
  <si>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</si>
  <si>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</si>
  <si>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</si>
  <si>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</si>
  <si>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</si>
  <si>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</si>
  <si>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</si>
  <si>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</si>
  <si>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</si>
  <si>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</si>
  <si>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</si>
  <si>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</si>
  <si>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</si>
  <si>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</si>
  <si>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</si>
  <si>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</si>
  <si>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</si>
  <si>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</si>
  <si>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</si>
  <si>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</si>
  <si>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</si>
  <si>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</si>
  <si>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</si>
  <si>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</si>
  <si>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</si>
  <si>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</si>
  <si>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</si>
  <si>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</si>
  <si>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</si>
  <si>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</si>
  <si>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</si>
  <si>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</si>
  <si>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</si>
  <si>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</si>
  <si>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</si>
  <si>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</si>
  <si>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</si>
  <si>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</si>
  <si>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</si>
  <si>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</si>
  <si>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</si>
  <si>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</si>
  <si>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</si>
  <si>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</si>
  <si>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</si>
  <si>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</si>
  <si>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</si>
  <si>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</si>
  <si>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</si>
  <si>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</si>
  <si>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</si>
  <si>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</si>
  <si>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</si>
  <si>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</si>
  <si>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</si>
  <si>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</si>
  <si>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</si>
  <si>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</si>
  <si>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</si>
  <si>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</si>
  <si>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</si>
  <si>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</si>
  <si>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</si>
  <si>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</si>
  <si>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</si>
  <si>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</si>
  <si>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</si>
  <si>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</si>
  <si>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</si>
  <si>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</si>
  <si>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</si>
  <si>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</si>
  <si>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</si>
  <si>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</si>
  <si>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</si>
  <si>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</si>
  <si>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</si>
  <si>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</si>
  <si>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</si>
  <si>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</si>
  <si>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</si>
  <si>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</si>
  <si>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</si>
  <si>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</si>
  <si>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</si>
  <si>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</si>
  <si>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</si>
  <si>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</si>
  <si>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</si>
  <si>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</si>
  <si>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</si>
  <si>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</si>
  <si>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</si>
  <si>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</si>
  <si>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</si>
  <si>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</si>
  <si>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</si>
  <si>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</si>
  <si>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</si>
  <si>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</si>
  <si>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</si>
  <si>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</si>
  <si>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</si>
  <si>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</si>
  <si>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</si>
  <si>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</si>
  <si>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</si>
  <si>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</si>
  <si>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</si>
  <si>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</si>
  <si>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</si>
  <si>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</si>
  <si>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</si>
  <si>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</si>
  <si>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</si>
  <si>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</si>
  <si>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</si>
  <si>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</si>
  <si>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</si>
  <si>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</si>
  <si>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</si>
  <si>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</si>
  <si>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</si>
  <si>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</si>
  <si>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</si>
  <si>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</si>
  <si>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</si>
  <si>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</si>
  <si>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</si>
  <si>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</si>
  <si>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</si>
  <si>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</si>
  <si>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</si>
  <si>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</si>
  <si>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</si>
  <si>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</si>
  <si>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</si>
  <si>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</si>
  <si>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</si>
  <si>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</si>
  <si>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</si>
  <si>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</si>
  <si>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</si>
  <si>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</si>
  <si>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</si>
  <si>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</si>
  <si>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</si>
  <si>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</si>
  <si>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</si>
  <si>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</si>
  <si>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</si>
  <si>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</si>
  <si>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</si>
  <si>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</si>
  <si>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</si>
  <si>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</si>
  <si>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</si>
  <si>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</si>
  <si>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</si>
  <si>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</si>
  <si>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</si>
  <si>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</si>
  <si>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</si>
  <si>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</si>
  <si>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</si>
  <si>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</si>
  <si>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</si>
  <si>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</si>
  <si>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</si>
  <si>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</si>
  <si>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</si>
  <si>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</si>
  <si>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</si>
  <si>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</si>
  <si>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</si>
  <si>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</si>
  <si>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</si>
  <si>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</si>
  <si>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</si>
  <si>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</si>
  <si>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</si>
  <si>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</si>
  <si>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</si>
  <si>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</si>
  <si>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</si>
  <si>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</si>
  <si>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</si>
  <si>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</si>
  <si>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</si>
  <si>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</si>
  <si>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</si>
  <si>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</si>
  <si>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</si>
  <si>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</si>
  <si>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</si>
  <si>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</si>
  <si>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</si>
  <si>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</si>
  <si>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</si>
  <si>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</si>
  <si>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</si>
  <si>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</si>
  <si>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</si>
  <si>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</si>
  <si>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</si>
  <si>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</si>
  <si>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</si>
  <si>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</si>
  <si>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</si>
  <si>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</si>
  <si>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</si>
  <si>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</si>
  <si>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</si>
  <si>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</si>
  <si>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</si>
  <si>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</si>
  <si>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</si>
  <si>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</si>
  <si>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</si>
  <si>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</si>
  <si>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</si>
  <si>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</si>
  <si>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</si>
  <si>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</si>
  <si>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</si>
  <si>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</si>
  <si>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</si>
  <si>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</si>
  <si>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</si>
  <si>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</si>
  <si>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</si>
  <si>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</si>
  <si>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</si>
  <si>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</si>
  <si>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</si>
  <si>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</si>
  <si>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</si>
  <si>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</si>
  <si>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</si>
  <si>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</si>
  <si>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</si>
  <si>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</si>
  <si>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</si>
  <si>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</si>
  <si>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</si>
  <si>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</si>
  <si>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</si>
  <si>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</si>
  <si>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</si>
  <si>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</si>
  <si>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</si>
  <si>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</si>
  <si>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</si>
  <si>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</si>
  <si>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</si>
  <si>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</si>
  <si>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</si>
  <si>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</si>
  <si>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</si>
  <si>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</si>
  <si>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</si>
  <si>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</si>
  <si>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</si>
  <si>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</si>
  <si>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</si>
  <si>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</si>
  <si>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</si>
  <si>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</si>
  <si>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</si>
  <si>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</si>
  <si>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</si>
  <si>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</si>
  <si>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</si>
  <si>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</si>
  <si>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</si>
  <si>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</si>
  <si>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</si>
  <si>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</si>
  <si>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</si>
  <si>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</si>
  <si>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</si>
  <si>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</si>
  <si>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</si>
  <si>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</si>
  <si>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</si>
  <si>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</si>
  <si>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</si>
  <si>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</si>
  <si>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</si>
  <si>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</si>
  <si>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</si>
  <si>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</si>
  <si>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</si>
  <si>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</si>
  <si>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</si>
  <si>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</si>
  <si>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</si>
  <si>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</si>
  <si>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</si>
  <si>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</si>
  <si>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</si>
  <si>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</si>
  <si>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</si>
  <si>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</si>
  <si>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</si>
  <si>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</si>
  <si>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</si>
  <si>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</si>
  <si>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</si>
  <si>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</si>
  <si>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</si>
  <si>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</si>
  <si>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</si>
  <si>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</si>
  <si>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</si>
  <si>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</si>
  <si>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</si>
  <si>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</si>
  <si>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</si>
  <si>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</si>
  <si>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</si>
  <si>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</si>
  <si>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</si>
  <si>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</si>
  <si>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</si>
  <si>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</si>
  <si>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</si>
  <si>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</si>
  <si>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</si>
  <si>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</si>
  <si>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</si>
  <si>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</si>
  <si>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</si>
  <si>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</si>
  <si>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</si>
  <si>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</si>
  <si>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</si>
  <si>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</si>
  <si>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</si>
  <si>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</si>
  <si>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</si>
  <si>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</si>
  <si>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</si>
  <si>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</si>
  <si>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</si>
  <si>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</si>
  <si>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</si>
  <si>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</si>
  <si>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</si>
  <si>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</si>
  <si>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</si>
  <si>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</si>
  <si>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</si>
  <si>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</si>
  <si>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</si>
  <si>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</si>
  <si>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</si>
  <si>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</si>
  <si>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</si>
  <si>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</si>
  <si>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</si>
  <si>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</si>
  <si>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</si>
  <si>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</si>
  <si>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</si>
  <si>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</si>
  <si>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</si>
  <si>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</si>
  <si>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</si>
  <si>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</si>
  <si>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</si>
  <si>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</si>
  <si>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</si>
  <si>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</si>
  <si>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</si>
  <si>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</si>
  <si>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</si>
  <si>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</si>
  <si>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</si>
  <si>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</si>
  <si>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</si>
  <si>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</si>
  <si>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</si>
  <si>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</si>
  <si>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</si>
  <si>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</si>
  <si>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</si>
  <si>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</si>
  <si>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</si>
  <si>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</si>
  <si>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</si>
  <si>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</si>
  <si>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</si>
  <si>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</si>
  <si>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</si>
  <si>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</si>
  <si>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</si>
  <si>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</si>
  <si>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</si>
  <si>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</si>
  <si>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</si>
  <si>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</si>
  <si>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</si>
  <si>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</si>
  <si>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</si>
  <si>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</si>
  <si>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</si>
  <si>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</si>
  <si>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</si>
  <si>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</si>
  <si>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</si>
  <si>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</si>
  <si>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</si>
  <si>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</si>
  <si>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</si>
  <si>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</si>
  <si>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</si>
  <si>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</si>
  <si>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</si>
  <si>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</si>
  <si>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</si>
  <si>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</si>
  <si>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</si>
  <si>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</si>
  <si>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</si>
  <si>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</si>
  <si>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</si>
  <si>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</si>
  <si>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</si>
  <si>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</si>
  <si>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</si>
  <si>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</si>
  <si>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</si>
  <si>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</si>
  <si>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</si>
  <si>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</si>
  <si>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</si>
  <si>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</si>
  <si>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</si>
  <si>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</si>
  <si>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</si>
  <si>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</si>
  <si>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</si>
  <si>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</si>
  <si>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</si>
  <si>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</si>
  <si>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</si>
  <si>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</si>
  <si>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</si>
  <si>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</si>
  <si>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</si>
  <si>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</si>
  <si>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</si>
  <si>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</si>
  <si>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</si>
  <si>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</si>
  <si>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</si>
  <si>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</si>
  <si>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</si>
  <si>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</si>
  <si>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</si>
  <si>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</si>
  <si>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</si>
  <si>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</si>
  <si>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</si>
  <si>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</si>
  <si>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</si>
  <si>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</si>
  <si>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</si>
  <si>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</si>
  <si>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</si>
  <si>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</si>
  <si>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</si>
  <si>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</si>
  <si>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</si>
  <si>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</si>
  <si>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</si>
  <si>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</si>
  <si>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</si>
  <si>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</si>
  <si>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</si>
  <si>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</si>
  <si>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</si>
  <si>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</si>
  <si>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</si>
  <si>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</si>
  <si>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</si>
  <si>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</si>
  <si>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</si>
  <si>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</si>
  <si>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</si>
  <si>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</si>
  <si>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</si>
  <si>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</si>
  <si>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</si>
  <si>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</si>
  <si>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</si>
  <si>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</si>
  <si>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</si>
  <si>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</si>
  <si>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</si>
  <si>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</si>
  <si>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</si>
  <si>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</si>
  <si>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</si>
  <si>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</si>
  <si>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</si>
  <si>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</si>
  <si>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</si>
  <si>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</si>
  <si>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</si>
  <si>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</si>
  <si>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</si>
  <si>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</si>
  <si>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</si>
  <si>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</si>
  <si>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</si>
  <si>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</si>
  <si>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</si>
  <si>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</si>
  <si>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</si>
  <si>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</si>
  <si>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</si>
  <si>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</si>
  <si>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</si>
  <si>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</si>
  <si>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</si>
  <si>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</si>
  <si>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</si>
  <si>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</si>
  <si>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</si>
  <si>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</si>
  <si>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</si>
  <si>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</si>
  <si>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</si>
  <si>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</si>
  <si>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</si>
  <si>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</si>
  <si>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</si>
  <si>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</si>
  <si>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</si>
  <si>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</si>
  <si>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</si>
  <si>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</si>
  <si>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</si>
  <si>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</si>
  <si>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</si>
  <si>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</si>
  <si>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</si>
  <si>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</si>
  <si>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</si>
  <si>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</si>
  <si>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</si>
  <si>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</si>
  <si>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</si>
  <si>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</si>
  <si>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</si>
  <si>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</si>
  <si>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</si>
  <si>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</si>
  <si>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</si>
  <si>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</si>
  <si>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</si>
  <si>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</si>
  <si>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</si>
  <si>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</si>
  <si>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</si>
  <si>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</si>
  <si>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</si>
  <si>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</si>
  <si>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</si>
  <si>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</si>
  <si>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</si>
  <si>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</si>
  <si>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</si>
  <si>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</si>
  <si>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</si>
  <si>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</si>
  <si>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</si>
  <si>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</si>
  <si>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</si>
  <si>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</si>
  <si>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</si>
  <si>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</si>
  <si>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</si>
  <si>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</si>
  <si>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</si>
  <si>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</si>
  <si>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</si>
  <si>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</si>
  <si>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</si>
  <si>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</si>
  <si>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</si>
  <si>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</si>
  <si>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</si>
  <si>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</si>
  <si>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</si>
  <si>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</si>
  <si>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</si>
  <si>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</si>
  <si>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</si>
  <si>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</si>
  <si>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</si>
  <si>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</si>
  <si>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</si>
  <si>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</si>
  <si>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</si>
  <si>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</si>
  <si>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</si>
  <si>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</si>
  <si>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</si>
  <si>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</si>
  <si>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</si>
  <si>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</si>
  <si>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</si>
  <si>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</si>
  <si>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</si>
  <si>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</si>
  <si>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</si>
  <si>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</si>
  <si>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</si>
  <si>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</si>
  <si>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</si>
  <si>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</si>
  <si>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</si>
  <si>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</si>
  <si>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</si>
  <si>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</si>
  <si>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</si>
  <si>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</si>
  <si>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</si>
  <si>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</si>
  <si>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</si>
  <si>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</si>
  <si>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</si>
  <si>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</si>
  <si>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</si>
  <si>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</si>
  <si>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</si>
  <si>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</si>
  <si>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</si>
  <si>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</si>
  <si>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</si>
  <si>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</si>
  <si>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</si>
  <si>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</si>
  <si>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</si>
  <si>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</si>
  <si>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</si>
  <si>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</si>
  <si>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</si>
  <si>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</si>
  <si>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</si>
  <si>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</si>
  <si>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</si>
  <si>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</si>
  <si>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</si>
  <si>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</si>
  <si>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</si>
  <si>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</si>
  <si>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</si>
  <si>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</si>
  <si>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</si>
  <si>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</si>
  <si>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</si>
  <si>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</si>
  <si>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</si>
  <si>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</si>
  <si>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</si>
  <si>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</si>
  <si>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</si>
  <si>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</si>
  <si>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</si>
  <si>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</si>
  <si>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</si>
  <si>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</si>
  <si>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</si>
  <si>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</si>
  <si>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</si>
  <si>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</si>
  <si>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</si>
  <si>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</si>
  <si>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</si>
  <si>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</si>
  <si>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</si>
  <si>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</si>
  <si>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</si>
  <si>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</si>
  <si>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</si>
  <si>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</si>
  <si>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</si>
  <si>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</si>
  <si>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</si>
  <si>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</si>
  <si>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</si>
  <si>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</si>
  <si>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</si>
  <si>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</si>
  <si>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</si>
  <si>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</si>
  <si>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</si>
  <si>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</si>
  <si>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</si>
  <si>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</si>
  <si>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</si>
  <si>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</si>
  <si>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</si>
  <si>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</si>
  <si>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</si>
  <si>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</si>
  <si>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</si>
  <si>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</si>
  <si>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</si>
  <si>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</si>
  <si>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</si>
  <si>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</si>
  <si>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</si>
  <si>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</si>
  <si>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</si>
  <si>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</si>
  <si>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</si>
  <si>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</si>
  <si>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</si>
  <si>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</si>
  <si>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</si>
  <si>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</si>
  <si>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</si>
  <si>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</si>
  <si>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</si>
  <si>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</si>
  <si>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</si>
  <si>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</si>
  <si>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</si>
  <si>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</si>
  <si>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</si>
  <si>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</si>
  <si>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</si>
  <si>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</si>
  <si>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</si>
  <si>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</si>
  <si>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</si>
  <si>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</si>
  <si>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</si>
  <si>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</si>
  <si>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</si>
  <si>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</si>
  <si>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</si>
  <si>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</si>
  <si>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</si>
  <si>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</si>
  <si>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</si>
  <si>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</si>
  <si>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</si>
  <si>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</si>
  <si>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</si>
  <si>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</si>
  <si>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</si>
  <si>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</si>
  <si>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</si>
  <si>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</si>
  <si>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</si>
  <si>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</si>
  <si>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</si>
  <si>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</si>
  <si>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</si>
  <si>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</si>
  <si>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</si>
  <si>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</si>
  <si>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</si>
  <si>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</si>
  <si>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</si>
  <si>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</si>
  <si>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</si>
  <si>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</si>
  <si>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</si>
  <si>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</si>
  <si>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</si>
  <si>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</si>
  <si>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</si>
  <si>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</si>
  <si>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</si>
  <si>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</si>
  <si>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</si>
  <si>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</si>
  <si>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</si>
  <si>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</si>
  <si>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</si>
  <si>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</si>
  <si>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</si>
  <si>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</si>
  <si>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</si>
  <si>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</si>
  <si>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</si>
  <si>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</si>
  <si>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</si>
  <si>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</si>
  <si>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</si>
  <si>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</si>
  <si>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</si>
  <si>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</si>
  <si>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</si>
  <si>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</si>
  <si>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</si>
  <si>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</si>
  <si>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</si>
  <si>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</si>
  <si>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</si>
  <si>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</si>
  <si>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</si>
  <si>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</si>
  <si>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</si>
  <si>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</si>
  <si>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</si>
  <si>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</si>
  <si>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</si>
  <si>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</si>
  <si>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</si>
  <si>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</si>
  <si>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</si>
  <si>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</si>
  <si>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</si>
  <si>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</si>
  <si>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</si>
  <si>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</si>
  <si>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</si>
  <si>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</si>
  <si>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</si>
  <si>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</si>
  <si>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</si>
  <si>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</si>
  <si>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</si>
  <si>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</si>
  <si>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</si>
  <si>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</si>
  <si>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</si>
  <si>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</si>
  <si>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</si>
  <si>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</si>
  <si>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</si>
  <si>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</si>
  <si>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</si>
  <si>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</si>
  <si>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</si>
  <si>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</si>
  <si>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</si>
  <si>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</si>
  <si>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</si>
  <si>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</si>
  <si>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</si>
  <si>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</si>
  <si>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</si>
  <si>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</si>
  <si>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</si>
  <si>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</si>
  <si>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</si>
  <si>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</si>
  <si>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</si>
  <si>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</si>
  <si>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</si>
  <si>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</si>
  <si>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</si>
  <si>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</si>
  <si>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</si>
  <si>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</si>
  <si>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</si>
  <si>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</si>
  <si>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</si>
  <si>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</si>
  <si>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</si>
  <si>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</si>
  <si>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</si>
  <si>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</si>
  <si>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</si>
  <si>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</si>
  <si>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</si>
  <si>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</si>
  <si>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</si>
  <si>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</si>
  <si>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</si>
  <si>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</si>
  <si>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</si>
  <si>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</si>
  <si>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</si>
  <si>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</si>
  <si>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</si>
  <si>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</si>
  <si>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</si>
  <si>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</si>
  <si>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</si>
  <si>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</si>
  <si>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</si>
  <si>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</si>
  <si>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</si>
  <si>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</si>
  <si>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</si>
  <si>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</si>
  <si>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</si>
  <si>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</si>
  <si>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</si>
  <si>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</si>
  <si>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</si>
  <si>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</si>
  <si>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</si>
  <si>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</si>
  <si>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</si>
  <si>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</si>
  <si>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</si>
  <si>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</si>
  <si>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</si>
  <si>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</si>
  <si>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</si>
  <si>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</si>
  <si>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</si>
  <si>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</si>
  <si>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</si>
  <si>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</si>
  <si>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</si>
  <si>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</si>
  <si>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</si>
  <si>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</si>
  <si>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</si>
  <si>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</si>
  <si>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</si>
  <si>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</si>
  <si>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</si>
  <si>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</si>
  <si>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</si>
  <si>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</si>
  <si>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</si>
  <si>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</si>
  <si>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</si>
  <si>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</si>
  <si>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</si>
  <si>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</si>
  <si>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</si>
  <si>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</si>
  <si>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</si>
  <si>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</si>
  <si>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</si>
  <si>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</si>
  <si>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</si>
  <si>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</si>
  <si>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</si>
  <si>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</si>
  <si>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</si>
  <si>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</si>
  <si>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</si>
  <si>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</si>
  <si>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</si>
  <si>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</si>
  <si>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</si>
  <si>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</si>
  <si>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</si>
  <si>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</si>
  <si>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</si>
  <si>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</si>
  <si>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</si>
  <si>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</si>
  <si>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</si>
  <si>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</si>
  <si>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</si>
  <si>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</si>
  <si>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</si>
  <si>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</si>
  <si>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</si>
  <si>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</si>
  <si>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</si>
  <si>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</si>
  <si>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</si>
  <si>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</si>
  <si>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</si>
  <si>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</si>
  <si>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</si>
  <si>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</si>
  <si>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</si>
  <si>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</si>
  <si>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</si>
  <si>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</si>
  <si>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</si>
  <si>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</si>
  <si>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</si>
  <si>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</si>
  <si>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</si>
  <si>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</si>
  <si>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</si>
  <si>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</si>
  <si>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</si>
  <si>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</si>
  <si>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</si>
  <si>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</si>
  <si>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</si>
  <si>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</si>
  <si>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</si>
  <si>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</si>
  <si>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</si>
  <si>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</si>
  <si>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</si>
  <si>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</si>
  <si>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</si>
  <si>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</si>
  <si>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</si>
  <si>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</si>
  <si>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</si>
  <si>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</si>
  <si>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</si>
  <si>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</si>
  <si>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</si>
  <si>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</si>
  <si>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</si>
  <si>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</si>
  <si>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</si>
  <si>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</si>
  <si>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</si>
  <si>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</si>
  <si>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</si>
  <si>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</si>
  <si>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</si>
  <si>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</si>
  <si>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</si>
  <si>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</si>
  <si>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</si>
  <si>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</si>
  <si>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</si>
  <si>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</si>
  <si>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</si>
  <si>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</si>
  <si>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</si>
  <si>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</si>
  <si>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</si>
  <si>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</si>
  <si>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</si>
  <si>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</si>
  <si>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</si>
  <si>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</si>
  <si>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</si>
  <si>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</si>
  <si>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</si>
  <si>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</si>
  <si>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</si>
  <si>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</si>
  <si>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</si>
  <si>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</si>
  <si>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</si>
  <si>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</si>
  <si>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</si>
  <si>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</si>
  <si>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</si>
  <si>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</si>
  <si>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</si>
  <si>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</si>
  <si>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</si>
  <si>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</si>
  <si>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</si>
  <si>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</si>
  <si>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</si>
  <si>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</si>
  <si>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</si>
  <si>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</si>
  <si>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</si>
  <si>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</si>
  <si>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</si>
  <si>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</si>
  <si>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</si>
  <si>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</si>
  <si>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</si>
  <si>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</si>
  <si>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</si>
  <si>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</si>
  <si>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</si>
  <si>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</si>
  <si>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</si>
  <si>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</si>
  <si>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</si>
  <si>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</si>
  <si>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</si>
  <si>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</si>
  <si>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</si>
  <si>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</si>
  <si>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</si>
  <si>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</si>
  <si>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</si>
  <si>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</si>
  <si>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</si>
  <si>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</si>
  <si>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</si>
  <si>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</si>
  <si>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</si>
  <si>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</si>
  <si>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</si>
  <si>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</si>
  <si>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</si>
  <si>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</si>
  <si>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</si>
  <si>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</si>
  <si>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</si>
  <si>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</si>
  <si>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</si>
  <si>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</si>
  <si>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</si>
  <si>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</si>
  <si>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</si>
  <si>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</si>
  <si>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</si>
  <si>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</si>
  <si>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</si>
  <si>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</si>
  <si>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</si>
  <si>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</si>
  <si>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</si>
  <si>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</si>
  <si>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</si>
  <si>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</si>
  <si>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</si>
  <si>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</si>
  <si>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</si>
  <si>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</si>
  <si>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</si>
  <si>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</si>
  <si>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</si>
  <si>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</si>
  <si>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</si>
  <si>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</si>
  <si>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</si>
  <si>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</si>
  <si>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</si>
  <si>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</si>
  <si>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</si>
  <si>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</si>
  <si>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</si>
  <si>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</si>
  <si>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</si>
  <si>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</si>
  <si>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</si>
  <si>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</si>
  <si>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</si>
  <si>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</si>
  <si>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</si>
  <si>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</si>
  <si>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</si>
  <si>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</si>
  <si>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</si>
  <si>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</si>
  <si>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</si>
  <si>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</si>
  <si>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</si>
  <si>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</si>
  <si>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</si>
  <si>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</si>
  <si>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</si>
  <si>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</si>
  <si>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</si>
  <si>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</si>
  <si>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</si>
  <si>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</si>
  <si>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</si>
  <si>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</si>
  <si>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</si>
  <si>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</si>
  <si>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</si>
  <si>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</si>
  <si>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</si>
  <si>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</si>
  <si>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</si>
  <si>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</si>
  <si>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</si>
  <si>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</si>
  <si>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</si>
  <si>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</si>
  <si>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</si>
  <si>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</si>
  <si>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</si>
  <si>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</si>
  <si>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</si>
  <si>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</si>
  <si>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</si>
  <si>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</si>
  <si>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</si>
  <si>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</si>
  <si>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</si>
  <si>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</si>
  <si>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</si>
  <si>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</si>
  <si>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</si>
  <si>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</si>
  <si>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</si>
  <si>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</si>
  <si>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</si>
  <si>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</si>
  <si>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</si>
  <si>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</si>
  <si>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</si>
  <si>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</si>
  <si>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</si>
  <si>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</si>
  <si>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</si>
  <si>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</si>
  <si>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</si>
  <si>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</si>
  <si>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</si>
  <si>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</si>
  <si>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</si>
  <si>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</si>
  <si>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</si>
  <si>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</si>
  <si>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</si>
  <si>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</si>
  <si>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</si>
  <si>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</si>
  <si>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</si>
  <si>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</si>
  <si>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</si>
  <si>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</si>
  <si>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</si>
  <si>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</si>
  <si>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</si>
  <si>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</si>
  <si>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</si>
  <si>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</si>
  <si>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</si>
  <si>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</si>
  <si>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</si>
  <si>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</si>
  <si>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</si>
  <si>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</si>
  <si>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</si>
  <si>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</si>
  <si>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</si>
  <si>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</si>
  <si>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</si>
  <si>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</si>
  <si>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</si>
  <si>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</si>
  <si>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</si>
  <si>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</si>
  <si>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</si>
  <si>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</si>
  <si>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</si>
  <si>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</si>
  <si>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</si>
  <si>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</si>
  <si>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</si>
  <si>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</si>
  <si>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</si>
  <si>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</si>
  <si>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</si>
  <si>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</si>
  <si>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</si>
  <si>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</si>
  <si>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</si>
  <si>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</si>
  <si>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</si>
  <si>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</si>
  <si>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</si>
  <si>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</si>
  <si>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</si>
  <si>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</si>
  <si>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</si>
  <si>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</si>
  <si>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</si>
  <si>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</si>
  <si>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</si>
  <si>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</si>
  <si>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</si>
  <si>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</si>
  <si>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</si>
  <si>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</si>
  <si>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</si>
  <si>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</si>
  <si>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</si>
  <si>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</si>
  <si>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</si>
  <si>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</si>
  <si>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</si>
  <si>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</si>
  <si>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</si>
  <si>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</si>
  <si>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</si>
  <si>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</si>
  <si>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</si>
  <si>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</si>
  <si>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</si>
  <si>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</si>
  <si>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</si>
  <si>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</si>
  <si>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</si>
  <si>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</si>
  <si>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</si>
  <si>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</si>
  <si>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</si>
  <si>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</si>
  <si>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</si>
  <si>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</si>
  <si>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</si>
  <si>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</si>
  <si>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</si>
  <si>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</si>
  <si>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</si>
  <si>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</si>
  <si>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</si>
  <si>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</si>
  <si>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</si>
  <si>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</si>
  <si>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</si>
  <si>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</si>
  <si>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</si>
  <si>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</si>
  <si>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</si>
  <si>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</si>
  <si>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</si>
  <si>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</si>
  <si>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</si>
  <si>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</si>
  <si>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</si>
  <si>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</si>
  <si>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</si>
  <si>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</si>
  <si>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</si>
  <si>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</si>
  <si>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</si>
  <si>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</si>
  <si>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</si>
  <si>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</si>
  <si>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</si>
  <si>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</si>
  <si>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</si>
  <si>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</si>
  <si>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</si>
  <si>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</si>
  <si>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</si>
  <si>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</si>
  <si>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</si>
  <si>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</si>
  <si>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</si>
  <si>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</si>
  <si>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</si>
  <si>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</si>
  <si>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</si>
  <si>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</si>
  <si>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</si>
  <si>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</si>
  <si>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</si>
  <si>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</si>
  <si>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</si>
  <si>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</si>
  <si>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</si>
  <si>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</si>
  <si>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</si>
  <si>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</si>
  <si>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</si>
  <si>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</si>
  <si>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</si>
  <si>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</si>
  <si>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</si>
  <si>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</si>
  <si>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</si>
  <si>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</si>
  <si>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</si>
  <si>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</si>
  <si>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</si>
  <si>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</si>
  <si>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</si>
  <si>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</si>
  <si>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</si>
  <si>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</si>
  <si>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</si>
  <si>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</si>
  <si>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</si>
  <si>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</si>
  <si>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</si>
  <si>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</si>
  <si>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</si>
  <si>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</si>
  <si>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</si>
  <si>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</si>
  <si>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</si>
  <si>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</si>
  <si>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</si>
  <si>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</si>
  <si>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</si>
  <si>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</si>
  <si>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</si>
  <si>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</si>
  <si>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</si>
  <si>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</si>
  <si>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</si>
  <si>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</si>
  <si>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</si>
  <si>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</si>
  <si>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</si>
  <si>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</si>
  <si>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</si>
  <si>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</si>
  <si>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</si>
  <si>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</si>
  <si>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</si>
  <si>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</si>
  <si>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</si>
  <si>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</si>
  <si>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</si>
  <si>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</si>
  <si>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</si>
  <si>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</si>
  <si>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</si>
  <si>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</si>
  <si>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</si>
  <si>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</si>
  <si>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</si>
  <si>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</si>
  <si>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</si>
  <si>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</si>
  <si>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</si>
  <si>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</si>
  <si>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</si>
  <si>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</si>
  <si>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</si>
  <si>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</si>
  <si>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</si>
  <si>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</si>
  <si>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</si>
  <si>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</si>
  <si>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</si>
  <si>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</si>
  <si>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</si>
  <si>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</si>
  <si>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</si>
  <si>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</si>
  <si>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</si>
  <si>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</si>
  <si>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</si>
  <si>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</si>
  <si>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</si>
  <si>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</si>
  <si>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</si>
  <si>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</si>
  <si>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</si>
  <si>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</si>
  <si>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</si>
  <si>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</si>
  <si>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</si>
  <si>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</si>
  <si>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</si>
  <si>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</si>
  <si>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</si>
  <si>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</si>
  <si>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</si>
  <si>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</si>
  <si>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</si>
  <si>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</si>
  <si>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</si>
  <si>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</si>
  <si>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</si>
  <si>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</si>
  <si>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</si>
  <si>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</si>
  <si>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</si>
  <si>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</si>
  <si>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</si>
  <si>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</si>
  <si>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</si>
  <si>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</si>
  <si>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</si>
  <si>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</si>
  <si>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</si>
  <si>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</si>
  <si>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</si>
  <si>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</si>
  <si>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</si>
  <si>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</si>
  <si>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</si>
  <si>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</si>
  <si>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</si>
  <si>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</si>
  <si>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</si>
  <si>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</si>
  <si>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</si>
  <si>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</si>
  <si>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</si>
  <si>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</si>
  <si>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</si>
  <si>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</si>
  <si>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</si>
  <si>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</si>
  <si>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</si>
  <si>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</si>
  <si>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</si>
  <si>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</si>
  <si>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</si>
  <si>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</si>
  <si>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</si>
  <si>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</si>
  <si>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</si>
  <si>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</si>
  <si>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</si>
  <si>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</si>
  <si>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</si>
  <si>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</si>
  <si>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</si>
  <si>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</si>
  <si>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</si>
  <si>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</si>
  <si>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</si>
  <si>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</si>
  <si>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</si>
  <si>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</si>
  <si>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</si>
  <si>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</si>
  <si>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</si>
  <si>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</si>
  <si>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</si>
  <si>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</si>
  <si>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</si>
  <si>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</si>
  <si>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</si>
  <si>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</si>
  <si>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</si>
  <si>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</si>
  <si>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</si>
  <si>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</si>
  <si>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</si>
  <si>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</si>
  <si>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</si>
  <si>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</si>
  <si>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</si>
  <si>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</si>
  <si>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</si>
  <si>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</si>
  <si>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</si>
  <si>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</si>
  <si>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</si>
  <si>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</si>
  <si>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</si>
  <si>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</si>
  <si>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</si>
  <si>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</si>
  <si>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</si>
  <si>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</si>
  <si>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</si>
  <si>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</si>
  <si>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</si>
  <si>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</si>
  <si>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</si>
  <si>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</si>
  <si>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</si>
  <si>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</si>
  <si>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</si>
  <si>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</si>
  <si>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</si>
  <si>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</si>
  <si>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</si>
  <si>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</si>
  <si>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</si>
  <si>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</si>
  <si>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</si>
  <si>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</si>
  <si>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</si>
  <si>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</si>
  <si>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</si>
  <si>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</si>
  <si>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</si>
  <si>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</si>
  <si>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</si>
  <si>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</si>
  <si>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</si>
  <si>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</si>
  <si>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</si>
  <si>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</si>
  <si>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</si>
  <si>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</si>
  <si>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</si>
  <si>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</si>
  <si>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</si>
  <si>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</si>
  <si>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</si>
  <si>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</si>
  <si>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</si>
  <si>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</si>
  <si>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</si>
  <si>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</si>
  <si>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</si>
  <si>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</si>
  <si>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</si>
  <si>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</si>
  <si>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</si>
  <si>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</si>
  <si>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</si>
  <si>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</si>
  <si>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</si>
  <si>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</si>
  <si>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</si>
  <si>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</si>
  <si>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</si>
  <si>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</si>
  <si>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</si>
  <si>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</si>
  <si>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</si>
  <si>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</si>
  <si>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</si>
  <si>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</si>
  <si>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</si>
  <si>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</si>
  <si>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</si>
  <si>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</si>
  <si>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</si>
  <si>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</si>
  <si>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</si>
  <si>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</si>
  <si>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</si>
  <si>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</si>
  <si>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</si>
  <si>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</si>
  <si>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</si>
  <si>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</si>
  <si>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</si>
  <si>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</si>
  <si>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</si>
  <si>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</si>
  <si>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</si>
  <si>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</si>
  <si>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</si>
  <si>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</si>
  <si>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</si>
  <si>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</si>
  <si>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</si>
  <si>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</si>
  <si>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</si>
  <si>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</si>
  <si>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</si>
  <si>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</si>
  <si>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</si>
  <si>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</si>
  <si>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</si>
  <si>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</si>
  <si>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</si>
  <si>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</si>
  <si>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</si>
  <si>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</si>
  <si>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</si>
  <si>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</si>
  <si>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</si>
  <si>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</si>
  <si>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</si>
  <si>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</si>
  <si>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</si>
  <si>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</si>
  <si>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</si>
  <si>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</si>
  <si>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</si>
  <si>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</si>
  <si>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</si>
  <si>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</si>
  <si>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</si>
  <si>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</si>
  <si>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</si>
  <si>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</si>
  <si>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</si>
  <si>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</si>
  <si>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</si>
  <si>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</si>
  <si>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</si>
  <si>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</si>
  <si>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</si>
  <si>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</si>
  <si>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</si>
  <si>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</si>
  <si>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</si>
  <si>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</si>
  <si>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</si>
  <si>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</si>
  <si>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</si>
  <si>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</si>
  <si>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</si>
  <si>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</si>
  <si>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</si>
  <si>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</si>
  <si>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</si>
  <si>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</si>
  <si>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</si>
  <si>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</si>
  <si>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</si>
  <si>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</si>
  <si>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</si>
  <si>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</si>
  <si>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</si>
  <si>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</si>
  <si>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</si>
  <si>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</si>
  <si>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</si>
  <si>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</si>
  <si>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</si>
  <si>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</si>
  <si>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</si>
  <si>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</si>
  <si>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</si>
  <si>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</si>
  <si>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</si>
  <si>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</si>
  <si>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</si>
  <si>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</si>
  <si>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</si>
  <si>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</si>
  <si>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</si>
  <si>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</si>
  <si>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</si>
  <si>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</si>
  <si>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</si>
  <si>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</si>
  <si>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</si>
  <si>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</si>
  <si>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</si>
  <si>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</si>
  <si>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</si>
  <si>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</si>
  <si>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</si>
  <si>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</si>
  <si>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</si>
  <si>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</si>
  <si>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</si>
  <si>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</si>
  <si>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</si>
  <si>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</si>
  <si>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</si>
  <si>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</si>
  <si>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</si>
  <si>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</si>
  <si>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</si>
  <si>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</si>
  <si>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</si>
  <si>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</si>
  <si>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</si>
  <si>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</si>
  <si>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</si>
  <si>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</si>
  <si>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</si>
  <si>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</si>
  <si>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</si>
  <si>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</si>
  <si>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</si>
  <si>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</si>
  <si>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</si>
  <si>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</si>
  <si>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</si>
  <si>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</si>
  <si>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</si>
  <si>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</si>
  <si>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</si>
  <si>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</si>
  <si>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</si>
  <si>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</si>
  <si>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</si>
  <si>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</si>
  <si>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</si>
  <si>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</si>
  <si>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</si>
  <si>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</si>
  <si>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</si>
  <si>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</si>
  <si>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</si>
  <si>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</si>
  <si>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</si>
  <si>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</si>
  <si>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</si>
  <si>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</si>
  <si>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</si>
  <si>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</si>
  <si>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</si>
  <si>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</si>
  <si>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</si>
  <si>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</si>
  <si>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</si>
  <si>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</si>
  <si>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</si>
  <si>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</si>
  <si>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</si>
  <si>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</si>
  <si>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</si>
  <si>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</si>
  <si>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</si>
  <si>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</si>
  <si>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</si>
  <si>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</si>
  <si>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</si>
  <si>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</si>
  <si>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</si>
  <si>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</si>
  <si>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</si>
  <si>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</si>
  <si>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</si>
  <si>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</si>
  <si>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</si>
  <si>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</si>
  <si>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</si>
  <si>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</si>
  <si>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</si>
  <si>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</si>
  <si>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</si>
  <si>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</si>
  <si>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</si>
  <si>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</si>
  <si>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</si>
  <si>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</si>
  <si>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</si>
  <si>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</si>
  <si>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</si>
  <si>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</si>
  <si>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</si>
  <si>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</si>
  <si>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</si>
  <si>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</si>
  <si>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</si>
  <si>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</si>
  <si>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</si>
  <si>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</si>
  <si>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</si>
  <si>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</si>
  <si>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</si>
  <si>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</si>
  <si>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</si>
  <si>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</si>
  <si>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</si>
  <si>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</si>
  <si>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</si>
  <si>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</si>
  <si>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</si>
  <si>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</si>
  <si>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</si>
  <si>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</si>
  <si>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</si>
  <si>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</si>
  <si>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</si>
  <si>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</si>
  <si>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</si>
  <si>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</si>
  <si>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</si>
  <si>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</si>
  <si>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</si>
  <si>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</si>
  <si>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</si>
  <si>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</si>
  <si>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</si>
  <si>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</si>
  <si>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</si>
  <si>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</si>
  <si>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</si>
  <si>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</si>
  <si>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</si>
  <si>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</si>
  <si>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</si>
  <si>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</si>
  <si>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</si>
  <si>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</si>
  <si>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</si>
  <si>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</si>
  <si>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</si>
  <si>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</si>
  <si>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</si>
  <si>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</si>
  <si>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</si>
  <si>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</si>
  <si>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</si>
  <si>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</si>
  <si>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</si>
  <si>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</si>
  <si>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</si>
  <si>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</si>
  <si>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</si>
  <si>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</si>
  <si>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</si>
  <si>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</si>
  <si>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</si>
  <si>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</si>
  <si>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</si>
  <si>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</si>
  <si>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</si>
  <si>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</si>
  <si>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</si>
  <si>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</si>
  <si>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</si>
  <si>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</si>
  <si>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</si>
  <si>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</si>
  <si>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</si>
  <si>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</si>
  <si>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</si>
  <si>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</si>
  <si>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</si>
  <si>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</si>
  <si>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</si>
  <si>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</si>
  <si>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</si>
  <si>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</si>
  <si>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</si>
  <si>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</si>
  <si>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</si>
  <si>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</si>
  <si>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</si>
  <si>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</si>
  <si>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</si>
  <si>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</si>
  <si>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</si>
  <si>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</si>
  <si>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</si>
  <si>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</si>
  <si>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</si>
  <si>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</si>
  <si>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</si>
  <si>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</si>
  <si>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</si>
  <si>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</si>
  <si>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</si>
  <si>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</si>
  <si>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</si>
  <si>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</si>
  <si>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</si>
  <si>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</si>
  <si>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</si>
  <si>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</si>
  <si>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</si>
  <si>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</si>
  <si>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</si>
  <si>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</si>
  <si>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</si>
  <si>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</si>
  <si>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</si>
  <si>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</si>
  <si>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</si>
  <si>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</si>
  <si>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</si>
  <si>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</si>
  <si>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</si>
  <si>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</si>
  <si>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</si>
  <si>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</si>
  <si>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</si>
  <si>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</si>
  <si>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</si>
  <si>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</si>
  <si>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</si>
  <si>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</si>
  <si>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</si>
  <si>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</si>
  <si>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</si>
  <si>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</si>
  <si>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</si>
  <si>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</si>
  <si>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</si>
  <si>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</si>
  <si>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</si>
  <si>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</si>
  <si>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</si>
  <si>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</si>
  <si>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</si>
  <si>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</si>
  <si>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</si>
  <si>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</si>
  <si>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</si>
  <si>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</si>
  <si>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</si>
  <si>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</si>
  <si>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</si>
  <si>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</si>
  <si>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</si>
  <si>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</si>
  <si>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</si>
  <si>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</si>
  <si>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</si>
  <si>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</si>
  <si>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</si>
  <si>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</si>
  <si>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</si>
  <si>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</si>
  <si>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</si>
  <si>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</si>
  <si>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</si>
  <si>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</si>
  <si>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</si>
  <si>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</si>
  <si>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</si>
  <si>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</si>
  <si>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</si>
  <si>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</si>
  <si>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</si>
  <si>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</si>
  <si>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</si>
  <si>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</si>
  <si>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</si>
  <si>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</si>
  <si>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</si>
  <si>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</si>
  <si>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</si>
  <si>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</si>
  <si>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</si>
  <si>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</si>
  <si>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</si>
  <si>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</si>
  <si>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</si>
  <si>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</si>
  <si>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</si>
  <si>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</si>
  <si>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</si>
  <si>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</si>
  <si>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</si>
  <si>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</si>
  <si>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</si>
  <si>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</si>
  <si>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</si>
  <si>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</si>
  <si>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</si>
  <si>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</si>
  <si>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</si>
  <si>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</si>
  <si>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</si>
  <si>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</si>
  <si>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</si>
  <si>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</si>
  <si>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</si>
  <si>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</si>
  <si>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</si>
  <si>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</si>
  <si>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</si>
  <si>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</si>
  <si>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</si>
  <si>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</si>
  <si>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</si>
  <si>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</si>
  <si>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</si>
  <si>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</si>
  <si>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</si>
  <si>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</si>
  <si>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</si>
  <si>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</si>
  <si>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</si>
  <si>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</si>
  <si>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</si>
  <si>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</si>
  <si>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</si>
  <si>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</si>
  <si>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</si>
  <si>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</si>
  <si>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</si>
  <si>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</si>
  <si>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</si>
  <si>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</si>
  <si>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</si>
  <si>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</si>
  <si>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</si>
  <si>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</si>
  <si>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</si>
  <si>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</si>
  <si>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</si>
  <si>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</si>
  <si>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</si>
  <si>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</si>
  <si>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</si>
  <si>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</si>
  <si>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</si>
  <si>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</si>
  <si>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</si>
  <si>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</si>
  <si>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</si>
  <si>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</si>
  <si>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</si>
  <si>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</si>
  <si>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</si>
  <si>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</si>
  <si>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</si>
  <si>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</si>
  <si>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</si>
  <si>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</si>
  <si>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</si>
  <si>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</si>
  <si>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</si>
  <si>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</si>
  <si>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</si>
  <si>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</si>
  <si>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</si>
  <si>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</si>
  <si>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</si>
  <si>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</si>
  <si>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</si>
  <si>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</si>
  <si>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</si>
  <si>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</si>
  <si>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</si>
  <si>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</si>
  <si>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</si>
  <si>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</si>
  <si>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</si>
  <si>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</si>
  <si>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</si>
  <si>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</si>
  <si>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</si>
  <si>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</si>
  <si>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</si>
  <si>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</si>
  <si>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</si>
  <si>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</si>
  <si>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</si>
  <si>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</si>
  <si>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</si>
  <si>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</si>
  <si>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</si>
  <si>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</si>
  <si>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</si>
  <si>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</si>
  <si>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</si>
  <si>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</si>
  <si>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</si>
  <si>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</si>
  <si>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</si>
  <si>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</si>
  <si>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</si>
  <si>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</si>
  <si>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</si>
  <si>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</si>
  <si>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</si>
  <si>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</si>
  <si>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</si>
  <si>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</si>
  <si>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</si>
  <si>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</si>
  <si>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</si>
  <si>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</si>
  <si>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</si>
  <si>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</si>
  <si>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</si>
  <si>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</si>
  <si>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</si>
  <si>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</si>
  <si>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</si>
  <si>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</si>
  <si>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</si>
  <si>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</si>
  <si>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</si>
  <si>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</si>
  <si>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</si>
  <si>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</si>
  <si>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</si>
  <si>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</si>
  <si>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</si>
  <si>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</si>
  <si>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</si>
  <si>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</si>
  <si>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</si>
  <si>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</si>
  <si>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</si>
  <si>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</si>
  <si>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</si>
  <si>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</si>
  <si>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</si>
  <si>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</si>
  <si>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</si>
  <si>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</si>
  <si>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</si>
  <si>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</si>
  <si>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</si>
  <si>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</si>
  <si>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</si>
  <si>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</si>
  <si>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</si>
  <si>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</si>
  <si>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</si>
  <si>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</si>
  <si>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</si>
  <si>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</si>
  <si>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</si>
  <si>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</si>
  <si>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</si>
  <si>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</si>
  <si>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</si>
  <si>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</si>
  <si>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</si>
  <si>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</si>
  <si>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</si>
  <si>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</si>
  <si>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</si>
  <si>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</si>
  <si>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</si>
  <si>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</si>
  <si>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</si>
  <si>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</si>
  <si>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</si>
  <si>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</si>
  <si>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</si>
  <si>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</si>
  <si>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</si>
  <si>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</si>
  <si>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</si>
  <si>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</si>
  <si>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</si>
  <si>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</si>
  <si>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</si>
  <si>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</si>
  <si>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</si>
  <si>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</si>
  <si>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</si>
  <si>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</si>
  <si>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</si>
  <si>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</si>
  <si>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</si>
  <si>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</si>
  <si>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</si>
  <si>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</si>
  <si>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</si>
  <si>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</si>
  <si>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</si>
  <si>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</si>
  <si>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</si>
  <si>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</si>
  <si>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</si>
  <si>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</si>
  <si>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</si>
  <si>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</si>
  <si>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</si>
  <si>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</si>
  <si>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</si>
  <si>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</si>
  <si>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</si>
  <si>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</si>
  <si>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</si>
  <si>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</si>
  <si>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</si>
  <si>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</si>
  <si>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</si>
  <si>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</si>
  <si>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</si>
  <si>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</si>
  <si>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</si>
  <si>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</si>
  <si>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</si>
  <si>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</si>
  <si>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</si>
  <si>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</si>
  <si>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</si>
  <si>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</si>
  <si>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</si>
  <si>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</si>
  <si>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</si>
  <si>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</si>
  <si>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</si>
  <si>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</si>
  <si>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</si>
  <si>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</si>
  <si>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</si>
  <si>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</si>
  <si>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</si>
  <si>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</si>
  <si>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</si>
  <si>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</si>
  <si>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</si>
  <si>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</si>
  <si>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</si>
  <si>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</si>
  <si>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</si>
  <si>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</si>
  <si>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</si>
  <si>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</si>
  <si>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</si>
  <si>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</si>
  <si>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</si>
  <si>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</si>
  <si>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</si>
  <si>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</si>
  <si>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</si>
  <si>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</si>
  <si>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</si>
  <si>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</si>
  <si>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</si>
  <si>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</si>
  <si>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</si>
  <si>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</si>
  <si>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</si>
  <si>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</si>
  <si>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</si>
  <si>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</si>
  <si>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</si>
  <si>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</si>
  <si>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</si>
  <si>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</si>
  <si>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</si>
  <si>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</si>
  <si>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</si>
  <si>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</si>
  <si>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</si>
  <si>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</si>
  <si>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</si>
  <si>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</si>
  <si>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</si>
  <si>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</si>
  <si>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</si>
  <si>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</si>
  <si>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</si>
  <si>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</si>
  <si>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</si>
  <si>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</si>
  <si>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</si>
  <si>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</si>
  <si>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</si>
  <si>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</si>
  <si>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</si>
  <si>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</si>
  <si>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</si>
  <si>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</si>
  <si>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</si>
  <si>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</si>
  <si>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</si>
  <si>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</si>
  <si>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</si>
  <si>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</si>
  <si>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</si>
  <si>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</si>
  <si>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</si>
  <si>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</si>
  <si>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</si>
  <si>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</si>
  <si>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</si>
  <si>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</si>
  <si>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</si>
  <si>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</si>
  <si>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</si>
  <si>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</si>
  <si>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</si>
  <si>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</si>
  <si>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</si>
  <si>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</si>
  <si>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</si>
  <si>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</si>
  <si>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</si>
  <si>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</si>
  <si>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</si>
  <si>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</si>
  <si>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</si>
  <si>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</si>
  <si>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</si>
  <si>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</si>
  <si>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</si>
  <si>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</si>
  <si>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</si>
  <si>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</si>
  <si>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</si>
  <si>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</si>
  <si>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</si>
  <si>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</si>
  <si>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</si>
  <si>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</si>
  <si>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DIANA CAROINA RIOFRIO REVELO</t>
  </si>
  <si>
    <t>CR 31 NO. 19- 29 BRR LAS CUADRAS</t>
  </si>
  <si>
    <t>3188620947-3005114052</t>
  </si>
  <si>
    <t>CL 21 # 10-43 MOCOA</t>
  </si>
  <si>
    <t>fununidadsocial@gmail.com</t>
  </si>
  <si>
    <t>FUNDACION RED COLOMBIANA DE COMERCIALIZACION Y DESARROLLO COMUNITARIO-REDCOM</t>
  </si>
  <si>
    <t>COLEGIO LOS MARINERITOS</t>
  </si>
  <si>
    <t>N/A</t>
  </si>
  <si>
    <t>IMPLANTAR Y EJECUTAR UN PLAN DE FORMACIÓN DIRIGIDO A LOS 12 NIÑOS Y NIÑAS Y PADRES DE FAMILIA DEL GRADO PREJARDIN JARDIN Y TRANSICION DEL COLEGIO LOS MARINERITOS PARA FAVORECER LA ADQUISICIÓN DE HÁBITOS DE ALIMENTACIÓN SALUDABLES Y ACTIVIDAD FÍSICA EN LOS NIÑOS Y NIÑAS A TRAVÉS DE TALLERES Y DIVERSAS ACTIVIDADES LÚDICAS.</t>
  </si>
  <si>
    <t>JARDIN INFANTIL SALTARINES DEL BOSQUE</t>
  </si>
  <si>
    <t>DESARROLLAR E IMPLEMENTAR ACCIONES INNOVADORAS BASADAS EN EL JUEGO COMO ESTRATEGIA FACILITADORA PARA EL APRENDIZAJE DE LOS NIÑOS Y NIÑAS DEL GRADO JARDIN DEL JARDIN INFANTIL SALTARINES DEL BOSQUE DEL MUNICIPIO DE SANTIAGO DE CALI,. "CONFORME LA PROPUESTA PRESENTADA POR LA CONTRATISTA.</t>
  </si>
  <si>
    <t>DESARROLLAR UN PROGRAMA DE FORMACIÓN DIRIGIDO A 17 LOS NIÑOS Y NIÑAS DEL MUNICIPIO DE SAN SANTIAGO DE CALI ORIENTADO A ENSEÑAR Y FORJAR VALORES COMO: EL AMOR, EL RESPETO, LA SOLIDARIDAD, LA JUSTICIA, LA RESPONSABILIDAD, EL CUIDADO AL MEDIO AMBIENTE Y LA URBANIDAD CON EL FIN DE QUE SEAN APRENDIDOS POR LOS NIÑOS Y SE REFLEJE EN SU CONDUCTA DENTRO DEL AULA Y EN SU NÚCLEO FAMILIAR.</t>
  </si>
  <si>
    <t>03.1/2014</t>
  </si>
  <si>
    <t>2021-76-10001839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</si>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</sst>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4" zoomScale="55" zoomScaleNormal="5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2653</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2689</v>
      </c>
      <c r="D15" s="35"/>
      <c r="E15" s="35"/>
      <c r="F15" s="5"/>
      <c r="G15" s="32" t="s">
        <v>1168</v>
      </c>
      <c r="H15" s="103" t="s">
        <v>1033</v>
      </c>
      <c r="I15" s="32" t="s">
        <v>2624</v>
      </c>
      <c r="J15" s="108" t="s">
        <v>2626</v>
      </c>
      <c r="L15" s="224" t="s">
        <v>8</v>
      </c>
      <c r="M15" s="224"/>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900448092</v>
      </c>
      <c r="C20" s="5"/>
      <c r="D20" s="73"/>
      <c r="E20" s="5"/>
      <c r="F20" s="5"/>
      <c r="G20" s="5"/>
      <c r="H20" s="243"/>
      <c r="I20" s="149" t="s">
        <v>1155</v>
      </c>
      <c r="J20" s="150" t="s">
        <v>1035</v>
      </c>
      <c r="K20" s="151">
        <v>504182442</v>
      </c>
      <c r="L20" s="152"/>
      <c r="M20" s="152">
        <v>44561</v>
      </c>
      <c r="N20" s="135">
        <f>+(M20-L20)/30</f>
        <v>1485.3666666666666</v>
      </c>
      <c r="O20" s="138"/>
      <c r="U20" s="134"/>
      <c r="V20" s="105">
        <f ca="1">NOW()</f>
        <v>44194.920281944447</v>
      </c>
      <c r="W20" s="105">
        <f ca="1">NOW()</f>
        <v>44194.920281944447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UNIDAD Y DESARROLLO SOCIAL</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2690</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2654</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2682</v>
      </c>
      <c r="C48" s="112" t="s">
        <v>32</v>
      </c>
      <c r="D48" s="110" t="s">
        <v>2683</v>
      </c>
      <c r="E48" s="145">
        <v>42696</v>
      </c>
      <c r="F48" s="145">
        <v>43061</v>
      </c>
      <c r="G48" s="160">
        <f>IF(AND(E48&lt;&gt;"",F48&lt;&gt;""),((F48-E48)/30),"")</f>
        <v>12.166666666666666</v>
      </c>
      <c r="H48" s="114" t="s">
        <v>2684</v>
      </c>
      <c r="I48" s="113" t="s">
        <v>1155</v>
      </c>
      <c r="J48" s="113" t="s">
        <v>1035</v>
      </c>
      <c r="K48" s="116">
        <v>13000000</v>
      </c>
      <c r="L48" s="115" t="s">
        <v>1148</v>
      </c>
      <c r="M48" s="117">
        <v>1</v>
      </c>
      <c r="N48" s="115" t="s">
        <v>27</v>
      </c>
      <c r="O48" s="115" t="s">
        <v>26</v>
      </c>
      <c r="P48" s="78"/>
    </row>
    <row r="49" spans="1:16" s="6" customFormat="1" ht="24.75" customHeight="1" x14ac:dyDescent="0.3">
      <c r="A49" s="143">
        <v>2</v>
      </c>
      <c r="B49" s="122" t="s">
        <v>2685</v>
      </c>
      <c r="C49" s="124" t="s">
        <v>32</v>
      </c>
      <c r="D49" s="121" t="s">
        <v>2683</v>
      </c>
      <c r="E49" s="145">
        <v>43136</v>
      </c>
      <c r="F49" s="145">
        <v>43501</v>
      </c>
      <c r="G49" s="160">
        <f t="shared" ref="G49:G50" si="2">IF(AND(E49&lt;&gt;"",F49&lt;&gt;""),((F49-E49)/30),"")</f>
        <v>12.166666666666666</v>
      </c>
      <c r="H49" s="122" t="s">
        <v>2686</v>
      </c>
      <c r="I49" s="121" t="s">
        <v>1155</v>
      </c>
      <c r="J49" s="121" t="s">
        <v>1035</v>
      </c>
      <c r="K49" s="116">
        <v>8000000</v>
      </c>
      <c r="L49" s="124" t="s">
        <v>1148</v>
      </c>
      <c r="M49" s="117">
        <v>1</v>
      </c>
      <c r="N49" s="124" t="s">
        <v>27</v>
      </c>
      <c r="O49" s="124" t="s">
        <v>26</v>
      </c>
      <c r="P49" s="78"/>
    </row>
    <row r="50" spans="1:16" s="6" customFormat="1" ht="24.75" customHeight="1" x14ac:dyDescent="0.3">
      <c r="A50" s="143">
        <v>3</v>
      </c>
      <c r="B50" s="122" t="s">
        <v>2681</v>
      </c>
      <c r="C50" s="124" t="s">
        <v>32</v>
      </c>
      <c r="D50" s="121" t="s">
        <v>2688</v>
      </c>
      <c r="E50" s="145">
        <v>41645</v>
      </c>
      <c r="F50" s="145">
        <v>42325</v>
      </c>
      <c r="G50" s="160">
        <f t="shared" si="2"/>
        <v>22.666666666666668</v>
      </c>
      <c r="H50" s="119" t="s">
        <v>2687</v>
      </c>
      <c r="I50" s="121" t="s">
        <v>1155</v>
      </c>
      <c r="J50" s="121" t="s">
        <v>1035</v>
      </c>
      <c r="K50" s="116">
        <v>13200000</v>
      </c>
      <c r="L50" s="124" t="s">
        <v>1148</v>
      </c>
      <c r="M50" s="117">
        <v>1</v>
      </c>
      <c r="N50" s="124" t="s">
        <v>27</v>
      </c>
      <c r="O50" s="124" t="s">
        <v>1148</v>
      </c>
      <c r="P50" s="78"/>
    </row>
    <row r="51" spans="1:16" s="6" customFormat="1" ht="24.75" customHeight="1" outlineLevel="1" x14ac:dyDescent="0.3">
      <c r="A51" s="143">
        <v>4</v>
      </c>
      <c r="B51" s="122"/>
      <c r="C51" s="124"/>
      <c r="D51" s="121"/>
      <c r="E51" s="145"/>
      <c r="F51" s="145"/>
      <c r="G51" s="160" t="str">
        <f t="shared" ref="G51:G107" si="3">IF(AND(E51&lt;&gt;"",F51&lt;&gt;""),((F51-E51)/30),"")</f>
        <v/>
      </c>
      <c r="H51" s="122"/>
      <c r="I51" s="121"/>
      <c r="J51" s="121"/>
      <c r="K51" s="116"/>
      <c r="L51" s="124"/>
      <c r="M51" s="117"/>
      <c r="N51" s="124"/>
      <c r="O51" s="124"/>
      <c r="P51" s="78"/>
    </row>
    <row r="52" spans="1:16" s="7" customFormat="1" ht="24.75" customHeight="1" outlineLevel="1" x14ac:dyDescent="0.3">
      <c r="A52" s="144">
        <v>5</v>
      </c>
      <c r="B52" s="111"/>
      <c r="C52" s="124"/>
      <c r="D52" s="110"/>
      <c r="E52" s="145"/>
      <c r="F52" s="145"/>
      <c r="G52" s="160" t="str">
        <f t="shared" si="3"/>
        <v/>
      </c>
      <c r="H52" s="119"/>
      <c r="I52" s="121"/>
      <c r="J52" s="121"/>
      <c r="K52" s="116"/>
      <c r="L52" s="124"/>
      <c r="M52" s="117"/>
      <c r="N52" s="124"/>
      <c r="O52" s="124"/>
      <c r="P52" s="79"/>
    </row>
    <row r="53" spans="1:16" s="7" customFormat="1" ht="24.75" customHeight="1" outlineLevel="1" x14ac:dyDescent="0.3">
      <c r="A53" s="144">
        <v>6</v>
      </c>
      <c r="B53" s="122"/>
      <c r="C53" s="124"/>
      <c r="D53" s="121"/>
      <c r="E53" s="145"/>
      <c r="F53" s="145"/>
      <c r="G53" s="160" t="str">
        <f t="shared" si="3"/>
        <v/>
      </c>
      <c r="H53" s="119"/>
      <c r="I53" s="121"/>
      <c r="J53" s="121"/>
      <c r="K53" s="116"/>
      <c r="L53" s="124"/>
      <c r="M53" s="117"/>
      <c r="N53" s="124"/>
      <c r="O53" s="124"/>
      <c r="P53" s="79"/>
    </row>
    <row r="54" spans="1:16" s="7" customFormat="1" ht="24.75" customHeight="1" outlineLevel="1" x14ac:dyDescent="0.3">
      <c r="A54" s="144">
        <v>7</v>
      </c>
      <c r="B54" s="122"/>
      <c r="C54" s="124"/>
      <c r="D54" s="121"/>
      <c r="E54" s="145"/>
      <c r="F54" s="145"/>
      <c r="G54" s="160" t="str">
        <f t="shared" si="3"/>
        <v/>
      </c>
      <c r="H54" s="119"/>
      <c r="I54" s="121"/>
      <c r="J54" s="113"/>
      <c r="K54" s="123"/>
      <c r="L54" s="124"/>
      <c r="M54" s="117"/>
      <c r="N54" s="124"/>
      <c r="O54" s="124"/>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2655</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2657</v>
      </c>
      <c r="C168" s="234"/>
      <c r="D168" s="234"/>
      <c r="E168" s="8"/>
      <c r="F168" s="5"/>
      <c r="H168" s="81" t="s">
        <v>2656</v>
      </c>
      <c r="I168" s="215"/>
      <c r="J168" s="216"/>
      <c r="K168" s="216"/>
      <c r="L168" s="216"/>
      <c r="M168" s="216"/>
      <c r="N168" s="216"/>
      <c r="O168" s="217"/>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2667</v>
      </c>
      <c r="B172" s="205"/>
      <c r="C172" s="205"/>
      <c r="D172" s="205"/>
      <c r="E172" s="205"/>
      <c r="F172" s="205"/>
      <c r="G172" s="205"/>
      <c r="H172" s="205"/>
      <c r="I172" s="205"/>
      <c r="J172" s="205"/>
      <c r="K172" s="205"/>
      <c r="L172" s="205"/>
      <c r="M172" s="205"/>
      <c r="N172" s="205"/>
      <c r="O172" s="206"/>
      <c r="P172" s="76"/>
    </row>
    <row r="173" spans="1:28" ht="15" customHeight="1" x14ac:dyDescent="0.3">
      <c r="A173" s="198" t="s">
        <v>2673</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15125473.26</v>
      </c>
      <c r="F185" s="92"/>
      <c r="G185" s="93"/>
      <c r="H185" s="88"/>
      <c r="I185" s="90" t="s">
        <v>2627</v>
      </c>
      <c r="J185" s="166">
        <f>+SUM(M179:M183)</f>
        <v>0.02</v>
      </c>
      <c r="K185" s="236" t="s">
        <v>2628</v>
      </c>
      <c r="L185" s="236"/>
      <c r="M185" s="94">
        <f>+J185*(SUM(K20:K35))</f>
        <v>10083648.84</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43811</v>
      </c>
      <c r="D193" s="5"/>
      <c r="E193" s="126">
        <v>2794</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2658</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2676</v>
      </c>
      <c r="D211" s="21"/>
      <c r="G211" s="27" t="s">
        <v>2620</v>
      </c>
      <c r="H211" s="148" t="s">
        <v>2677</v>
      </c>
      <c r="J211" s="27" t="s">
        <v>2622</v>
      </c>
      <c r="K211" s="148" t="s">
        <v>2679</v>
      </c>
      <c r="L211" s="21"/>
      <c r="M211" s="21"/>
      <c r="N211" s="21"/>
      <c r="O211" s="8"/>
    </row>
    <row r="212" spans="1:15" x14ac:dyDescent="0.3">
      <c r="A212" s="9"/>
      <c r="B212" s="27" t="s">
        <v>2619</v>
      </c>
      <c r="C212" s="147" t="s">
        <v>2676</v>
      </c>
      <c r="D212" s="21"/>
      <c r="G212" s="27" t="s">
        <v>2621</v>
      </c>
      <c r="H212" s="148" t="s">
        <v>2678</v>
      </c>
      <c r="J212" s="27" t="s">
        <v>2623</v>
      </c>
      <c r="K212" s="147" t="s">
        <v>2680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2020-12-30T02:39:09Z</cp:lastPrinted>
  <dcterms:created xsi:type="dcterms:W3CDTF">2020-10-14T21:57:42Z</dcterms:created>
  <dcterms:modified xsi:type="dcterms:W3CDTF">2020-12-30T03:05:12Z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