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BOLIVAR\2021-13-10000247_900422366_CARGAR\"/>
    </mc:Choice>
  </mc:AlternateContent>
  <xr:revisionPtr revIDLastSave="0" documentId="13_ncr:1_{46CB1A98-FB04-4EBB-8652-D46CE2689D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<sst xmlns="http://schemas.openxmlformats.org/spreadsheetml/2006/main" count="3587" uniqueCount="2798">
  <si>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</si>
  <si>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</si>
  <si>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</si>
  <si>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</si>
  <si>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</si>
  <si>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</si>
  <si>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</si>
  <si>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</si>
  <si>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</si>
  <si>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</si>
  <si>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</si>
  <si>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</si>
  <si>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</si>
  <si>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</si>
  <si>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</si>
  <si>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</si>
  <si>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</si>
  <si>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</si>
  <si>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</si>
  <si>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</si>
  <si>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</si>
  <si>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</si>
  <si>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</si>
  <si>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</si>
  <si>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</si>
  <si>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</si>
  <si>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</si>
  <si>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</si>
  <si>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</si>
  <si>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</si>
  <si>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</si>
  <si>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</si>
  <si>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</si>
  <si>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</si>
  <si>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</si>
  <si>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</si>
  <si>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</si>
  <si>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</si>
  <si>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</si>
  <si>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</si>
  <si>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</si>
  <si>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</si>
  <si>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</si>
  <si>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</si>
  <si>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</si>
  <si>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</si>
  <si>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</si>
  <si>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</si>
  <si>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</si>
  <si>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</si>
  <si>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</si>
  <si>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</si>
  <si>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</si>
  <si>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</si>
  <si>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</si>
  <si>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</si>
  <si>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</si>
  <si>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</si>
  <si>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</si>
  <si>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</si>
  <si>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</si>
  <si>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</si>
  <si>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</si>
  <si>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</si>
  <si>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</si>
  <si>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</si>
  <si>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</si>
  <si>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</si>
  <si>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</si>
  <si>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</si>
  <si>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</si>
  <si>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</si>
  <si>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</si>
  <si>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</si>
  <si>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</si>
  <si>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</si>
  <si>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</si>
  <si>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</si>
  <si>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</si>
  <si>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</si>
  <si>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</si>
  <si>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</si>
  <si>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</si>
  <si>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</si>
  <si>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</si>
  <si>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</si>
  <si>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</si>
  <si>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</si>
  <si>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</si>
  <si>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</si>
  <si>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</si>
  <si>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</si>
  <si>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</si>
  <si>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</si>
  <si>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</si>
  <si>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</si>
  <si>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</si>
  <si>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</si>
  <si>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</si>
  <si>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</si>
  <si>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</si>
  <si>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</si>
  <si>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</si>
  <si>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</si>
  <si>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</si>
  <si>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</si>
  <si>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</si>
  <si>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</si>
  <si>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</si>
  <si>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</si>
  <si>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</si>
  <si>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</si>
  <si>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</si>
  <si>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</si>
  <si>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</si>
  <si>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</si>
  <si>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</si>
  <si>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</si>
  <si>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</si>
  <si>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</si>
  <si>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</si>
  <si>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</si>
  <si>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</si>
  <si>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</si>
  <si>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</si>
  <si>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</si>
  <si>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</si>
  <si>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</si>
  <si>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</si>
  <si>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</si>
  <si>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</si>
  <si>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</si>
  <si>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</si>
  <si>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</si>
  <si>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</si>
  <si>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</si>
  <si>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</si>
  <si>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</si>
  <si>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</si>
  <si>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</si>
  <si>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</si>
  <si>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</si>
  <si>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</si>
  <si>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</si>
  <si>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</si>
  <si>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</si>
  <si>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</si>
  <si>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</si>
  <si>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</si>
  <si>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</si>
  <si>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</si>
  <si>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</si>
  <si>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</si>
  <si>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</si>
  <si>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</si>
  <si>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</si>
  <si>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</si>
  <si>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</si>
  <si>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</si>
  <si>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</si>
  <si>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</si>
  <si>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</si>
  <si>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</si>
  <si>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</si>
  <si>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</si>
  <si>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</si>
  <si>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</si>
  <si>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</si>
  <si>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</si>
  <si>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</si>
  <si>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</si>
  <si>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</si>
  <si>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</si>
  <si>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</si>
  <si>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</si>
  <si>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</si>
  <si>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</si>
  <si>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</si>
  <si>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</si>
  <si>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</si>
  <si>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</si>
  <si>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</si>
  <si>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</si>
  <si>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</si>
  <si>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</si>
  <si>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</si>
  <si>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</si>
  <si>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</si>
  <si>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</si>
  <si>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</si>
  <si>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</si>
  <si>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</si>
  <si>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</si>
  <si>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</si>
  <si>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</si>
  <si>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</si>
  <si>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</si>
  <si>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</si>
  <si>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</si>
  <si>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</si>
  <si>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</si>
  <si>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</si>
  <si>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</si>
  <si>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</si>
  <si>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</si>
  <si>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</si>
  <si>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</si>
  <si>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</si>
  <si>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</si>
  <si>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</si>
  <si>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</si>
  <si>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</si>
  <si>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</si>
  <si>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</si>
  <si>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</si>
  <si>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</si>
  <si>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</si>
  <si>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</si>
  <si>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</si>
  <si>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</si>
  <si>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</si>
  <si>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</si>
  <si>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</si>
  <si>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</si>
  <si>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</si>
  <si>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</si>
  <si>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</si>
  <si>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</si>
  <si>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</si>
  <si>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</si>
  <si>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</si>
  <si>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</si>
  <si>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</si>
  <si>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</si>
  <si>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</si>
  <si>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</si>
  <si>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</si>
  <si>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</si>
  <si>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</si>
  <si>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</si>
  <si>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</si>
  <si>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</si>
  <si>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</si>
  <si>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</si>
  <si>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</si>
  <si>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</si>
  <si>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</si>
  <si>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</si>
  <si>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</si>
  <si>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</si>
  <si>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</si>
  <si>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</si>
  <si>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</si>
  <si>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</si>
  <si>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</si>
  <si>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</si>
  <si>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</si>
  <si>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</si>
  <si>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</si>
  <si>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</si>
  <si>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</si>
  <si>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</si>
  <si>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</si>
  <si>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</si>
  <si>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</si>
  <si>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</si>
  <si>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</si>
  <si>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</si>
  <si>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</si>
  <si>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</si>
  <si>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</si>
  <si>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</si>
  <si>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</si>
  <si>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</si>
  <si>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</si>
  <si>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</si>
  <si>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</si>
  <si>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</si>
  <si>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</si>
  <si>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</si>
  <si>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</si>
  <si>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</si>
  <si>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</si>
  <si>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</si>
  <si>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</si>
  <si>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</si>
  <si>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</si>
  <si>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</si>
  <si>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</si>
  <si>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</si>
  <si>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</si>
  <si>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</si>
  <si>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</si>
  <si>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</si>
  <si>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</si>
  <si>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</si>
  <si>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</si>
  <si>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</si>
  <si>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</si>
  <si>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</si>
  <si>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</si>
  <si>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</si>
  <si>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</si>
  <si>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</si>
  <si>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</si>
  <si>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</si>
  <si>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</si>
  <si>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</si>
  <si>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</si>
  <si>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</si>
  <si>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</si>
  <si>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</si>
  <si>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</si>
  <si>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</si>
  <si>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</si>
  <si>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</si>
  <si>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</si>
  <si>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</si>
  <si>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</si>
  <si>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</si>
  <si>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</si>
  <si>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</si>
  <si>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</si>
  <si>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</si>
  <si>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</si>
  <si>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</si>
  <si>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</si>
  <si>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</si>
  <si>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</si>
  <si>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</si>
  <si>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</si>
  <si>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</si>
  <si>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</si>
  <si>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</si>
  <si>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</si>
  <si>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</si>
  <si>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</si>
  <si>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</si>
  <si>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</si>
  <si>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</si>
  <si>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</si>
  <si>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</si>
  <si>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</si>
  <si>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</si>
  <si>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</si>
  <si>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</si>
  <si>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</si>
  <si>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</si>
  <si>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</si>
  <si>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</si>
  <si>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</si>
  <si>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</si>
  <si>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</si>
  <si>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</si>
  <si>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</si>
  <si>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</si>
  <si>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</si>
  <si>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</si>
  <si>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</si>
  <si>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</si>
  <si>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</si>
  <si>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</si>
  <si>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</si>
  <si>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</si>
  <si>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</si>
  <si>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</si>
  <si>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</si>
  <si>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</si>
  <si>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</si>
  <si>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</si>
  <si>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</si>
  <si>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</si>
  <si>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</si>
  <si>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</si>
  <si>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</si>
  <si>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</si>
  <si>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</si>
  <si>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</si>
  <si>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</si>
  <si>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</si>
  <si>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</si>
  <si>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</si>
  <si>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</si>
  <si>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</si>
  <si>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</si>
  <si>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</si>
  <si>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</si>
  <si>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</si>
  <si>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</si>
  <si>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</si>
  <si>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</si>
  <si>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</si>
  <si>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</si>
  <si>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</si>
  <si>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</si>
  <si>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</si>
  <si>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</si>
  <si>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</si>
  <si>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</si>
  <si>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</si>
  <si>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</si>
  <si>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</si>
  <si>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</si>
  <si>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</si>
  <si>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</si>
  <si>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</si>
  <si>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</si>
  <si>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</si>
  <si>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</si>
  <si>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</si>
  <si>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</si>
  <si>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</si>
  <si>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</si>
  <si>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</si>
  <si>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</si>
  <si>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</si>
  <si>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</si>
  <si>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</si>
  <si>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</si>
  <si>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</si>
  <si>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</si>
  <si>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</si>
  <si>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</si>
  <si>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</si>
  <si>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</si>
  <si>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</si>
  <si>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</si>
  <si>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</si>
  <si>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</si>
  <si>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</si>
  <si>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</si>
  <si>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</si>
  <si>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</si>
  <si>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</si>
  <si>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</si>
  <si>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</si>
  <si>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</si>
  <si>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</si>
  <si>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</si>
  <si>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</si>
  <si>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</si>
  <si>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</si>
  <si>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</si>
  <si>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</si>
  <si>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</si>
  <si>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</si>
  <si>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</si>
  <si>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</si>
  <si>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</si>
  <si>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</si>
  <si>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</si>
  <si>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</si>
  <si>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</si>
  <si>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</si>
  <si>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</si>
  <si>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</si>
  <si>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</si>
  <si>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</si>
  <si>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</si>
  <si>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</si>
  <si>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</si>
  <si>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</si>
  <si>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</si>
  <si>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</si>
  <si>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</si>
  <si>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</si>
  <si>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</si>
  <si>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</si>
  <si>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</si>
  <si>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</si>
  <si>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</si>
  <si>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</si>
  <si>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</si>
  <si>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</si>
  <si>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</si>
  <si>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</si>
  <si>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</si>
  <si>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</si>
  <si>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</si>
  <si>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</si>
  <si>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</si>
  <si>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</si>
  <si>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</si>
  <si>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</si>
  <si>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</si>
  <si>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</si>
  <si>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</si>
  <si>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</si>
  <si>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</si>
  <si>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</si>
  <si>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</si>
  <si>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</si>
  <si>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</si>
  <si>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</si>
  <si>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</si>
  <si>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</si>
  <si>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</si>
  <si>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</si>
  <si>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</si>
  <si>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</si>
  <si>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</si>
  <si>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</si>
  <si>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</si>
  <si>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</si>
  <si>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</si>
  <si>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</si>
  <si>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</si>
  <si>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</si>
  <si>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</si>
  <si>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</si>
  <si>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</si>
  <si>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</si>
  <si>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</si>
  <si>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</si>
  <si>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</si>
  <si>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</si>
  <si>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</si>
  <si>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</si>
  <si>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</si>
  <si>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</si>
  <si>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</si>
  <si>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</si>
  <si>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</si>
  <si>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</si>
  <si>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</si>
  <si>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</si>
  <si>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</si>
  <si>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</si>
  <si>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</si>
  <si>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</si>
  <si>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</si>
  <si>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</si>
  <si>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</si>
  <si>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</si>
  <si>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</si>
  <si>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</si>
  <si>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</si>
  <si>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</si>
  <si>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</si>
  <si>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</si>
  <si>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</si>
  <si>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</si>
  <si>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</si>
  <si>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</si>
  <si>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</si>
  <si>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</si>
  <si>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</si>
  <si>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</si>
  <si>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</si>
  <si>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</si>
  <si>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</si>
  <si>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</si>
  <si>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</si>
  <si>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</si>
  <si>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</si>
  <si>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</si>
  <si>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</si>
  <si>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</si>
  <si>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</si>
  <si>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</si>
  <si>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</si>
  <si>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</si>
  <si>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</si>
  <si>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</si>
  <si>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</si>
  <si>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</si>
  <si>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</si>
  <si>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</si>
  <si>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</si>
  <si>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</si>
  <si>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</si>
  <si>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</si>
  <si>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</si>
  <si>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</si>
  <si>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</si>
  <si>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</si>
  <si>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</si>
  <si>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</si>
  <si>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</si>
  <si>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</si>
  <si>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</si>
  <si>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</si>
  <si>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</si>
  <si>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</si>
  <si>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</si>
  <si>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</si>
  <si>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</si>
  <si>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</si>
  <si>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</si>
  <si>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</si>
  <si>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</si>
  <si>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</si>
  <si>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</si>
  <si>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</si>
  <si>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</si>
  <si>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</si>
  <si>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</si>
  <si>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</si>
  <si>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</si>
  <si>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</si>
  <si>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</si>
  <si>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</si>
  <si>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</si>
  <si>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</si>
  <si>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</si>
  <si>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</si>
  <si>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</si>
  <si>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</si>
  <si>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</si>
  <si>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</si>
  <si>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</si>
  <si>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</si>
  <si>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</si>
  <si>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</si>
  <si>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</si>
  <si>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</si>
  <si>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</si>
  <si>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</si>
  <si>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</si>
  <si>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</si>
  <si>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</si>
  <si>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</si>
  <si>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</si>
  <si>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</si>
  <si>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</si>
  <si>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</si>
  <si>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</si>
  <si>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</si>
  <si>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</si>
  <si>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</si>
  <si>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</si>
  <si>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</si>
  <si>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</si>
  <si>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</si>
  <si>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</si>
  <si>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</si>
  <si>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</si>
  <si>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</si>
  <si>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</si>
  <si>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</si>
  <si>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</si>
  <si>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</si>
  <si>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</si>
  <si>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</si>
  <si>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</si>
  <si>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</si>
  <si>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</si>
  <si>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</si>
  <si>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</si>
  <si>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</si>
  <si>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</si>
  <si>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</si>
  <si>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</si>
  <si>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</si>
  <si>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</si>
  <si>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</si>
  <si>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</si>
  <si>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</si>
  <si>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</si>
  <si>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</si>
  <si>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</si>
  <si>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</si>
  <si>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</si>
  <si>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</si>
  <si>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</si>
  <si>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</si>
  <si>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</si>
  <si>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</si>
  <si>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</si>
  <si>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</si>
  <si>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</si>
  <si>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</si>
  <si>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</si>
  <si>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</si>
  <si>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</si>
  <si>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</si>
  <si>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</si>
  <si>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</si>
  <si>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</si>
  <si>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</si>
  <si>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</si>
  <si>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</si>
  <si>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</si>
  <si>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</si>
  <si>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</si>
  <si>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</si>
  <si>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</si>
  <si>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</si>
  <si>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</si>
  <si>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</si>
  <si>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</si>
  <si>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</si>
  <si>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</si>
  <si>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</si>
  <si>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</si>
  <si>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</si>
  <si>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</si>
  <si>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</si>
  <si>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</si>
  <si>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</si>
  <si>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</si>
  <si>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</si>
  <si>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</si>
  <si>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</si>
  <si>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</si>
  <si>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</si>
  <si>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</si>
  <si>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</si>
  <si>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</si>
  <si>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</si>
  <si>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</si>
  <si>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</si>
  <si>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</si>
  <si>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</si>
  <si>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</si>
  <si>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</si>
  <si>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</si>
  <si>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</si>
  <si>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</si>
  <si>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</si>
  <si>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</si>
  <si>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</si>
  <si>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</si>
  <si>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</si>
  <si>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</si>
  <si>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</si>
  <si>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</si>
  <si>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</si>
  <si>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</si>
  <si>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</si>
  <si>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</si>
  <si>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</si>
  <si>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</si>
  <si>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</si>
  <si>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</si>
  <si>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</si>
  <si>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</si>
  <si>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</si>
  <si>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</si>
  <si>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</si>
  <si>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</si>
  <si>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</si>
  <si>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</si>
  <si>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</si>
  <si>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</si>
  <si>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</si>
  <si>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</si>
  <si>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</si>
  <si>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</si>
  <si>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</si>
  <si>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</si>
  <si>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</si>
  <si>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</si>
  <si>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</si>
  <si>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</si>
  <si>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</si>
  <si>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</si>
  <si>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</si>
  <si>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</si>
  <si>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</si>
  <si>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</si>
  <si>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</si>
  <si>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</si>
  <si>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</si>
  <si>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</si>
  <si>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</si>
  <si>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</si>
  <si>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</si>
  <si>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</si>
  <si>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</si>
  <si>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</si>
  <si>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</si>
  <si>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</si>
  <si>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</si>
  <si>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</si>
  <si>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</si>
  <si>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</si>
  <si>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</si>
  <si>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</si>
  <si>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</si>
  <si>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</si>
  <si>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</si>
  <si>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</si>
  <si>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</si>
  <si>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</si>
  <si>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</si>
  <si>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</si>
  <si>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</si>
  <si>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</si>
  <si>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</si>
  <si>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</si>
  <si>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</si>
  <si>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</si>
  <si>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</si>
  <si>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</si>
  <si>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</si>
  <si>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</si>
  <si>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</si>
  <si>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</si>
  <si>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</si>
  <si>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</si>
  <si>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</si>
  <si>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</si>
  <si>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</si>
  <si>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</si>
  <si>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</si>
  <si>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</si>
  <si>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</si>
  <si>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</si>
  <si>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</si>
  <si>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</si>
  <si>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</si>
  <si>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</si>
  <si>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</si>
  <si>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</si>
  <si>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</si>
  <si>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</si>
  <si>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</si>
  <si>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</si>
  <si>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</si>
  <si>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</si>
  <si>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</si>
  <si>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</si>
  <si>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</si>
  <si>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</si>
  <si>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</si>
  <si>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</si>
  <si>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</si>
  <si>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</si>
  <si>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</si>
  <si>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</si>
  <si>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</si>
  <si>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</si>
  <si>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</si>
  <si>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</si>
  <si>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</si>
  <si>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</si>
  <si>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</si>
  <si>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</si>
  <si>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</si>
  <si>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</si>
  <si>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</si>
  <si>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</si>
  <si>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</si>
  <si>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</si>
  <si>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</si>
  <si>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</si>
  <si>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</si>
  <si>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</si>
  <si>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</si>
  <si>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</si>
  <si>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</si>
  <si>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</si>
  <si>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</si>
  <si>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</si>
  <si>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</si>
  <si>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</si>
  <si>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</si>
  <si>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</si>
  <si>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</si>
  <si>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</si>
  <si>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</si>
  <si>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</si>
  <si>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</si>
  <si>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</si>
  <si>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</si>
  <si>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</si>
  <si>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</si>
  <si>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</si>
  <si>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</si>
  <si>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</si>
  <si>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</si>
  <si>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</si>
  <si>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</si>
  <si>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</si>
  <si>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</si>
  <si>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</si>
  <si>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</si>
  <si>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</si>
  <si>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</si>
  <si>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</si>
  <si>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</si>
  <si>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</si>
  <si>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</si>
  <si>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</si>
  <si>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</si>
  <si>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</si>
  <si>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</si>
  <si>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</si>
  <si>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</si>
  <si>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</si>
  <si>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</si>
  <si>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</si>
  <si>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</si>
  <si>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</si>
  <si>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</si>
  <si>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</si>
  <si>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</si>
  <si>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</si>
  <si>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</si>
  <si>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</si>
  <si>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</si>
  <si>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</si>
  <si>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</si>
  <si>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</si>
  <si>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</si>
  <si>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</si>
  <si>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</si>
  <si>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</si>
  <si>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</si>
  <si>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</si>
  <si>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</si>
  <si>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</si>
  <si>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</si>
  <si>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</si>
  <si>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</si>
  <si>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</si>
  <si>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</si>
  <si>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</si>
  <si>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</si>
  <si>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</si>
  <si>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</si>
  <si>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</si>
  <si>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</si>
  <si>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</si>
  <si>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</si>
  <si>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</si>
  <si>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</si>
  <si>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</si>
  <si>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</si>
  <si>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</si>
  <si>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</si>
  <si>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</si>
  <si>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</si>
  <si>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</si>
  <si>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</si>
  <si>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</si>
  <si>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</si>
  <si>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</si>
  <si>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</si>
  <si>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</si>
  <si>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</si>
  <si>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</si>
  <si>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</si>
  <si>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</si>
  <si>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</si>
  <si>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</si>
  <si>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</si>
  <si>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</si>
  <si>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</si>
  <si>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</si>
  <si>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</si>
  <si>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</si>
  <si>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</si>
  <si>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</si>
  <si>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</si>
  <si>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</si>
  <si>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</si>
  <si>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</si>
  <si>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</si>
  <si>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</si>
  <si>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</si>
  <si>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</si>
  <si>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</si>
  <si>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</si>
  <si>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</si>
  <si>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</si>
  <si>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</si>
  <si>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</si>
  <si>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</si>
  <si>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</si>
  <si>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</si>
  <si>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</si>
  <si>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</si>
  <si>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</si>
  <si>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</si>
  <si>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</si>
  <si>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</si>
  <si>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</si>
  <si>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</si>
  <si>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</si>
  <si>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</si>
  <si>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</si>
  <si>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</si>
  <si>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</si>
  <si>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</si>
  <si>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</si>
  <si>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</si>
  <si>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</si>
  <si>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</si>
  <si>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</si>
  <si>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</si>
  <si>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</si>
  <si>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</si>
  <si>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</si>
  <si>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</si>
  <si>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</si>
  <si>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</si>
  <si>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</si>
  <si>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</si>
  <si>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</si>
  <si>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</si>
  <si>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</si>
  <si>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</si>
  <si>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</si>
  <si>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</si>
  <si>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</si>
  <si>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</si>
  <si>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</si>
  <si>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</si>
  <si>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</si>
  <si>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</si>
  <si>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</si>
  <si>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</si>
  <si>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</si>
  <si>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</si>
  <si>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</si>
  <si>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</si>
  <si>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</si>
  <si>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</si>
  <si>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</si>
  <si>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</si>
  <si>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</si>
  <si>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</si>
  <si>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</si>
  <si>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</si>
  <si>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</si>
  <si>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</si>
  <si>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</si>
  <si>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</si>
  <si>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</si>
  <si>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</si>
  <si>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</si>
  <si>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</si>
  <si>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</si>
  <si>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</si>
  <si>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</si>
  <si>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</si>
  <si>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</si>
  <si>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</si>
  <si>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</si>
  <si>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</si>
  <si>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</si>
  <si>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</si>
  <si>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</si>
  <si>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</si>
  <si>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</si>
  <si>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</si>
  <si>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</si>
  <si>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</si>
  <si>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</si>
  <si>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</si>
  <si>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</si>
  <si>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</si>
  <si>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</si>
  <si>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</si>
  <si>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</si>
  <si>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</si>
  <si>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</si>
  <si>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</si>
  <si>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</si>
  <si>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</si>
  <si>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</si>
  <si>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</si>
  <si>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</si>
  <si>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</si>
  <si>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</si>
  <si>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</si>
  <si>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</si>
  <si>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</si>
  <si>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</si>
  <si>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</si>
  <si>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</si>
  <si>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</si>
  <si>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</si>
  <si>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</si>
  <si>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</si>
  <si>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</si>
  <si>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</si>
  <si>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</si>
  <si>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</si>
  <si>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</si>
  <si>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</si>
  <si>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</si>
  <si>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</si>
  <si>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</si>
  <si>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</si>
  <si>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</si>
  <si>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</si>
  <si>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</si>
  <si>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</si>
  <si>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</si>
  <si>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</si>
  <si>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</si>
  <si>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</si>
  <si>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</si>
  <si>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</si>
  <si>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</si>
  <si>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</si>
  <si>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</si>
  <si>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</si>
  <si>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</si>
  <si>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</si>
  <si>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</si>
  <si>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</si>
  <si>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</si>
  <si>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</si>
  <si>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</si>
  <si>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</si>
  <si>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</si>
  <si>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</si>
  <si>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</si>
  <si>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</si>
  <si>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</si>
  <si>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</si>
  <si>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</si>
  <si>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</si>
  <si>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</si>
  <si>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</si>
  <si>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</si>
  <si>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</si>
  <si>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</si>
  <si>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</si>
  <si>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</si>
  <si>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</si>
  <si>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</si>
  <si>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</si>
  <si>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</si>
  <si>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</si>
  <si>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</si>
  <si>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</si>
  <si>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</si>
  <si>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</si>
  <si>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</si>
  <si>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</si>
  <si>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</si>
  <si>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</si>
  <si>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</si>
  <si>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</si>
  <si>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</si>
  <si>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</si>
  <si>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</si>
  <si>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</si>
  <si>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</si>
  <si>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</si>
  <si>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</si>
  <si>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</si>
  <si>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</si>
  <si>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</si>
  <si>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</si>
  <si>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</si>
  <si>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</si>
  <si>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</si>
  <si>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</si>
  <si>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</si>
  <si>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</si>
  <si>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</si>
  <si>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</si>
  <si>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</si>
  <si>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</si>
  <si>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</si>
  <si>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</si>
  <si>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</si>
  <si>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</si>
  <si>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</si>
  <si>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</si>
  <si>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</si>
  <si>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</si>
  <si>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</si>
  <si>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</si>
  <si>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</si>
  <si>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</si>
  <si>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</si>
  <si>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</si>
  <si>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</si>
  <si>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</si>
  <si>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</si>
  <si>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</si>
  <si>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</si>
  <si>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</si>
  <si>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</si>
  <si>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</si>
  <si>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</si>
  <si>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</si>
  <si>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</si>
  <si>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</si>
  <si>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</si>
  <si>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</si>
  <si>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</si>
  <si>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</si>
  <si>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</si>
  <si>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</si>
  <si>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</si>
  <si>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</si>
  <si>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</si>
  <si>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</si>
  <si>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</si>
  <si>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</si>
  <si>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</si>
  <si>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</si>
  <si>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</si>
  <si>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</si>
  <si>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</si>
  <si>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</si>
  <si>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</si>
  <si>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</si>
  <si>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</si>
  <si>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</si>
  <si>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</si>
  <si>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</si>
  <si>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</si>
  <si>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</si>
  <si>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</si>
  <si>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</si>
  <si>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</si>
  <si>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</si>
  <si>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</si>
  <si>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</si>
  <si>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</si>
  <si>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</si>
  <si>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</si>
  <si>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</si>
  <si>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</si>
  <si>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</si>
  <si>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</si>
  <si>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</si>
  <si>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</si>
  <si>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</si>
  <si>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</si>
  <si>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</si>
  <si>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</si>
  <si>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</si>
  <si>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</si>
  <si>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</si>
  <si>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</si>
  <si>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</si>
  <si>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</si>
  <si>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</si>
  <si>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</si>
  <si>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</si>
  <si>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</si>
  <si>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</si>
  <si>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</si>
  <si>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</si>
  <si>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</si>
  <si>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</si>
  <si>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</si>
  <si>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</si>
  <si>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</si>
  <si>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</si>
  <si>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</si>
  <si>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</si>
  <si>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</si>
  <si>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</si>
  <si>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</si>
  <si>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</si>
  <si>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</si>
  <si>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</si>
  <si>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</si>
  <si>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</si>
  <si>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</si>
  <si>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</si>
  <si>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</si>
  <si>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</si>
  <si>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</si>
  <si>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</si>
  <si>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</si>
  <si>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</si>
  <si>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</si>
  <si>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</si>
  <si>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</si>
  <si>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</si>
  <si>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</si>
  <si>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</si>
  <si>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</si>
  <si>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</si>
  <si>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</si>
  <si>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</si>
  <si>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</si>
  <si>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</si>
  <si>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</si>
  <si>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</si>
  <si>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</si>
  <si>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</si>
  <si>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</si>
  <si>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</si>
  <si>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</si>
  <si>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</si>
  <si>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</si>
  <si>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</si>
  <si>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</si>
  <si>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</si>
  <si>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</si>
  <si>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</si>
  <si>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</si>
  <si>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</si>
  <si>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</si>
  <si>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</si>
  <si>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</si>
  <si>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</si>
  <si>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</si>
  <si>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</si>
  <si>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</si>
  <si>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</si>
  <si>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</si>
  <si>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</si>
  <si>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</si>
  <si>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</si>
  <si>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</si>
  <si>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</si>
  <si>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</si>
  <si>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</si>
  <si>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</si>
  <si>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</si>
  <si>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</si>
  <si>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</si>
  <si>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</si>
  <si>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</si>
  <si>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</si>
  <si>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</si>
  <si>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</si>
  <si>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</si>
  <si>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</si>
  <si>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</si>
  <si>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</si>
  <si>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</si>
  <si>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</si>
  <si>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</si>
  <si>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</si>
  <si>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</si>
  <si>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</si>
  <si>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</si>
  <si>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</si>
  <si>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</si>
  <si>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</si>
  <si>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</si>
  <si>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</si>
  <si>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</si>
  <si>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</si>
  <si>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</si>
  <si>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</si>
  <si>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</si>
  <si>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</si>
  <si>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</si>
  <si>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</si>
  <si>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</si>
  <si>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</si>
  <si>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</si>
  <si>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</si>
  <si>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</si>
  <si>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</si>
  <si>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</si>
  <si>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</si>
  <si>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</si>
  <si>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</si>
  <si>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</si>
  <si>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</si>
  <si>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</si>
  <si>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</si>
  <si>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</si>
  <si>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</si>
  <si>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</si>
  <si>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</si>
  <si>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</si>
  <si>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</si>
  <si>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</si>
  <si>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</si>
  <si>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</si>
  <si>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</si>
  <si>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</si>
  <si>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</si>
  <si>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</si>
  <si>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</si>
  <si>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</si>
  <si>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</si>
  <si>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</si>
  <si>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</si>
  <si>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</si>
  <si>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</si>
  <si>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</si>
  <si>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</si>
  <si>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</si>
  <si>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</si>
  <si>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</si>
  <si>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</si>
  <si>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</si>
  <si>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</si>
  <si>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</si>
  <si>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</si>
  <si>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</si>
  <si>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</si>
  <si>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</si>
  <si>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</si>
  <si>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</si>
  <si>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</si>
  <si>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</si>
  <si>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</si>
  <si>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</si>
  <si>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</si>
  <si>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</si>
  <si>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</si>
  <si>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</si>
  <si>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</si>
  <si>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</si>
  <si>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</si>
  <si>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</si>
  <si>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</si>
  <si>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</si>
  <si>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</si>
  <si>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</si>
  <si>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</si>
  <si>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</si>
  <si>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</si>
  <si>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</si>
  <si>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</si>
  <si>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</si>
  <si>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</si>
  <si>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</si>
  <si>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</si>
  <si>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</si>
  <si>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</si>
  <si>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</si>
  <si>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</si>
  <si>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</si>
  <si>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</si>
  <si>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</si>
  <si>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</si>
  <si>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</si>
  <si>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</si>
  <si>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</si>
  <si>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</si>
  <si>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</si>
  <si>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</si>
  <si>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</si>
  <si>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</si>
  <si>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</si>
  <si>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</si>
  <si>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</si>
  <si>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</si>
  <si>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</si>
  <si>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</si>
  <si>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</si>
  <si>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</si>
  <si>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</si>
  <si>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</si>
  <si>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</si>
  <si>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</si>
  <si>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</si>
  <si>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</si>
  <si>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</si>
  <si>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</si>
  <si>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</si>
  <si>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</si>
  <si>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</si>
  <si>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</si>
  <si>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</si>
  <si>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</si>
  <si>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</si>
  <si>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</si>
  <si>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</si>
  <si>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</si>
  <si>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</si>
  <si>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</si>
  <si>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</si>
  <si>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</si>
  <si>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</si>
  <si>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</si>
  <si>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</si>
  <si>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</si>
  <si>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</si>
  <si>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</si>
  <si>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</si>
  <si>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</si>
  <si>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</si>
  <si>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</si>
  <si>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</si>
  <si>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</si>
  <si>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</si>
  <si>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</si>
  <si>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</si>
  <si>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</si>
  <si>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</si>
  <si>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</si>
  <si>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</si>
  <si>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</si>
  <si>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</si>
  <si>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</si>
  <si>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</si>
  <si>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</si>
  <si>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</si>
  <si>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</si>
  <si>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</si>
  <si>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</si>
  <si>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</si>
  <si>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</si>
  <si>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</si>
  <si>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</si>
  <si>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</si>
  <si>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</si>
  <si>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</si>
  <si>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</si>
  <si>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</si>
  <si>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</si>
  <si>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</si>
  <si>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</si>
  <si>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</si>
  <si>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</si>
  <si>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</si>
  <si>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</si>
  <si>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</si>
  <si>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</si>
  <si>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</si>
  <si>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</si>
  <si>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</si>
  <si>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</si>
  <si>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</si>
  <si>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</si>
  <si>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</si>
  <si>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</si>
  <si>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</si>
  <si>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</si>
  <si>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</si>
  <si>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</si>
  <si>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</si>
  <si>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</si>
  <si>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</si>
  <si>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</si>
  <si>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</si>
  <si>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</si>
  <si>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</si>
  <si>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</si>
  <si>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</si>
  <si>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</si>
  <si>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</si>
  <si>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</si>
  <si>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</si>
  <si>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</si>
  <si>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</si>
  <si>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</si>
  <si>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</si>
  <si>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</si>
  <si>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</si>
  <si>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</si>
  <si>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</si>
  <si>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</si>
  <si>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</si>
  <si>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</si>
  <si>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</si>
  <si>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</si>
  <si>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</si>
  <si>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</si>
  <si>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</si>
  <si>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</si>
  <si>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</si>
  <si>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</si>
  <si>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</si>
  <si>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</si>
  <si>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</si>
  <si>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</si>
  <si>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</si>
  <si>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</si>
  <si>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</si>
  <si>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</si>
  <si>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</si>
  <si>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</si>
  <si>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</si>
  <si>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</si>
  <si>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</si>
  <si>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</si>
  <si>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</si>
  <si>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</si>
  <si>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</si>
  <si>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</si>
  <si>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</si>
  <si>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</si>
  <si>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</si>
  <si>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</si>
  <si>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</si>
  <si>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</si>
  <si>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</si>
  <si>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</si>
  <si>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</si>
  <si>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</si>
  <si>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</si>
  <si>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</si>
  <si>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</si>
  <si>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</si>
  <si>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</si>
  <si>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</si>
  <si>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</si>
  <si>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</si>
  <si>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</si>
  <si>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</si>
  <si>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</si>
  <si>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</si>
  <si>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</si>
  <si>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</si>
  <si>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</si>
  <si>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</si>
  <si>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</si>
  <si>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</si>
  <si>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</si>
  <si>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</si>
  <si>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</si>
  <si>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</si>
  <si>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</si>
  <si>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</si>
  <si>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</si>
  <si>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</si>
  <si>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</si>
  <si>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</si>
  <si>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</si>
  <si>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</si>
  <si>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</si>
  <si>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</si>
  <si>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</si>
  <si>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</si>
  <si>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</si>
  <si>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</si>
  <si>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</si>
  <si>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</si>
  <si>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</si>
  <si>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</si>
  <si>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</si>
  <si>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</si>
  <si>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</si>
  <si>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</si>
  <si>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</si>
  <si>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</si>
  <si>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</si>
  <si>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</si>
  <si>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</si>
  <si>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</si>
  <si>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</si>
  <si>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</si>
  <si>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</si>
  <si>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</si>
  <si>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</si>
  <si>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</si>
  <si>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</si>
  <si>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</si>
  <si>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</si>
  <si>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</si>
  <si>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</si>
  <si>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</si>
  <si>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</si>
  <si>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</si>
  <si>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</si>
  <si>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</si>
  <si>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</si>
  <si>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</si>
  <si>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</si>
  <si>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</si>
  <si>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</si>
  <si>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</si>
  <si>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</si>
  <si>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</si>
  <si>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</si>
  <si>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</si>
  <si>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</si>
  <si>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</si>
  <si>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</si>
  <si>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</si>
  <si>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</si>
  <si>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</si>
  <si>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</si>
  <si>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</si>
  <si>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</si>
  <si>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</si>
  <si>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</si>
  <si>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</si>
  <si>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</si>
  <si>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</si>
  <si>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</si>
  <si>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</si>
  <si>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</si>
  <si>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</si>
  <si>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</si>
  <si>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</si>
  <si>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</si>
  <si>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</si>
  <si>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</si>
  <si>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</si>
  <si>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</si>
  <si>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</si>
  <si>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</si>
  <si>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</si>
  <si>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</si>
  <si>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</si>
  <si>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</si>
  <si>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</si>
  <si>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</si>
  <si>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</si>
  <si>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</si>
  <si>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</si>
  <si>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</si>
  <si>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</si>
  <si>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</si>
  <si>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</si>
  <si>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</si>
  <si>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</si>
  <si>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</si>
  <si>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</si>
  <si>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</si>
  <si>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</si>
  <si>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</si>
  <si>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</si>
  <si>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</si>
  <si>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</si>
  <si>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</si>
  <si>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</si>
  <si>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</si>
  <si>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</si>
  <si>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</si>
  <si>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</si>
  <si>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</si>
  <si>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</si>
  <si>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</si>
  <si>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</si>
  <si>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</si>
  <si>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</si>
  <si>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</si>
  <si>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</si>
  <si>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</si>
  <si>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</si>
  <si>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</si>
  <si>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</si>
  <si>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</si>
  <si>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</si>
  <si>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</si>
  <si>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</si>
  <si>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</si>
  <si>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</si>
  <si>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</si>
  <si>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</si>
  <si>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</si>
  <si>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</si>
  <si>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</si>
  <si>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</si>
  <si>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</si>
  <si>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</si>
  <si>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</si>
  <si>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</si>
  <si>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</si>
  <si>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</si>
  <si>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</si>
  <si>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</si>
  <si>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</si>
  <si>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</si>
  <si>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</si>
  <si>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</si>
  <si>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</si>
  <si>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</si>
  <si>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</si>
  <si>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</si>
  <si>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</si>
  <si>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</si>
  <si>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</si>
  <si>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</si>
  <si>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</si>
  <si>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</si>
  <si>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</si>
  <si>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</si>
  <si>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</si>
  <si>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</si>
  <si>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</si>
  <si>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</si>
  <si>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</si>
  <si>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</si>
  <si>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</si>
  <si>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</si>
  <si>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</si>
  <si>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</si>
  <si>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</si>
  <si>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</si>
  <si>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</si>
  <si>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</si>
  <si>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</si>
  <si>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</si>
  <si>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</si>
  <si>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</si>
  <si>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</si>
  <si>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</si>
  <si>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</si>
  <si>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</si>
  <si>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</si>
  <si>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</si>
  <si>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</si>
  <si>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</si>
  <si>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</si>
  <si>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</si>
  <si>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</si>
  <si>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</si>
  <si>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</si>
  <si>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</si>
  <si>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</si>
  <si>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</si>
  <si>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</si>
  <si>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</si>
  <si>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</si>
  <si>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</si>
  <si>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</si>
  <si>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</si>
  <si>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</si>
  <si>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</si>
  <si>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</si>
  <si>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</si>
  <si>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</si>
  <si>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</si>
  <si>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</si>
  <si>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</si>
  <si>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</si>
  <si>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</si>
  <si>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</si>
  <si>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</si>
  <si>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</si>
  <si>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</si>
  <si>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</si>
  <si>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</si>
  <si>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</si>
  <si>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</si>
  <si>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</si>
  <si>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</si>
  <si>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</si>
  <si>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</si>
  <si>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</si>
  <si>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</si>
  <si>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</si>
  <si>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</si>
  <si>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</si>
  <si>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</si>
  <si>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</si>
  <si>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</si>
  <si>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</si>
  <si>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</si>
  <si>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</si>
  <si>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</si>
  <si>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</si>
  <si>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</si>
  <si>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</si>
  <si>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</si>
  <si>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</si>
  <si>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</si>
  <si>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</si>
  <si>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</si>
  <si>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</si>
  <si>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</si>
  <si>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</si>
  <si>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</si>
  <si>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</si>
  <si>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</si>
  <si>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</si>
  <si>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</si>
  <si>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</si>
  <si>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</si>
  <si>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</si>
  <si>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</si>
  <si>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</si>
  <si>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</si>
  <si>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</si>
  <si>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</si>
  <si>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</si>
  <si>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</si>
  <si>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</si>
  <si>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</si>
  <si>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</si>
  <si>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</si>
  <si>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</si>
  <si>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</si>
  <si>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</si>
  <si>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</si>
  <si>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</si>
  <si>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</si>
  <si>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</si>
  <si>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</si>
  <si>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</si>
  <si>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</si>
  <si>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</si>
  <si>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</si>
  <si>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</si>
  <si>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</si>
  <si>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</si>
  <si>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</si>
  <si>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</si>
  <si>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</si>
  <si>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</si>
  <si>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</si>
  <si>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</si>
  <si>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</si>
  <si>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</si>
  <si>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</si>
  <si>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</si>
  <si>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</si>
  <si>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</si>
  <si>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</si>
  <si>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</si>
  <si>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</si>
  <si>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</si>
  <si>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</si>
  <si>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</si>
  <si>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</si>
  <si>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</si>
  <si>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</si>
  <si>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</si>
  <si>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</si>
  <si>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</si>
  <si>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</si>
  <si>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</si>
  <si>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</si>
  <si>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</si>
  <si>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</si>
  <si>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</si>
  <si>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</si>
  <si>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</si>
  <si>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</si>
  <si>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</si>
  <si>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</si>
  <si>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</si>
  <si>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</si>
  <si>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</si>
  <si>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</si>
  <si>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</si>
  <si>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</si>
  <si>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</si>
  <si>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</si>
  <si>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</si>
  <si>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</si>
  <si>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</si>
  <si>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</si>
  <si>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</si>
  <si>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</si>
  <si>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</si>
  <si>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</si>
  <si>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</si>
  <si>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</si>
  <si>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</si>
  <si>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</si>
  <si>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</si>
  <si>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</si>
  <si>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</si>
  <si>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</si>
  <si>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</si>
  <si>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</si>
  <si>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</si>
  <si>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</si>
  <si>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</si>
  <si>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</si>
  <si>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</si>
  <si>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</si>
  <si>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</si>
  <si>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</si>
  <si>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</si>
  <si>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</si>
  <si>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</si>
  <si>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</si>
  <si>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</si>
  <si>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</si>
  <si>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</si>
  <si>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</si>
  <si>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</si>
  <si>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</si>
  <si>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</si>
  <si>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</si>
  <si>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</si>
  <si>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</si>
  <si>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</si>
  <si>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</si>
  <si>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</si>
  <si>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</si>
  <si>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</si>
  <si>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</si>
  <si>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</si>
  <si>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</si>
  <si>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</si>
  <si>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</si>
  <si>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</si>
  <si>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</si>
  <si>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</si>
  <si>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</si>
  <si>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</si>
  <si>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</si>
  <si>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</si>
  <si>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</si>
  <si>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</si>
  <si>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</si>
  <si>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</si>
  <si>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</si>
  <si>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</si>
  <si>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</si>
  <si>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</si>
  <si>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</si>
  <si>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</si>
  <si>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</si>
  <si>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</si>
  <si>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</si>
  <si>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</si>
  <si>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</si>
  <si>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</si>
  <si>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</si>
  <si>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</si>
  <si>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</si>
  <si>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</si>
  <si>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</si>
  <si>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</si>
  <si>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</si>
  <si>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</si>
  <si>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</si>
  <si>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</si>
  <si>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</si>
  <si>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</si>
  <si>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</si>
  <si>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</si>
  <si>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</si>
  <si>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</si>
  <si>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</si>
  <si>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</si>
  <si>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</si>
  <si>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</si>
  <si>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</si>
  <si>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</si>
  <si>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</si>
  <si>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</si>
  <si>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</si>
  <si>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</si>
  <si>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</si>
  <si>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</si>
  <si>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</si>
  <si>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</si>
  <si>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</si>
  <si>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</si>
  <si>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</si>
  <si>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</si>
  <si>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</si>
  <si>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</si>
  <si>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</si>
  <si>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</si>
  <si>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</si>
  <si>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</si>
  <si>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</si>
  <si>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</si>
  <si>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</si>
  <si>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</si>
  <si>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</si>
  <si>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</si>
  <si>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</si>
  <si>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</si>
  <si>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</si>
  <si>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</si>
  <si>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</si>
  <si>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</si>
  <si>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</si>
  <si>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</si>
  <si>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</si>
  <si>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</si>
  <si>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</si>
  <si>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</si>
  <si>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</si>
  <si>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</si>
  <si>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</si>
  <si>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</si>
  <si>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</si>
  <si>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</si>
  <si>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</si>
  <si>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</si>
  <si>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</si>
  <si>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</si>
  <si>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</si>
  <si>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</si>
  <si>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</si>
  <si>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</si>
  <si>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</si>
  <si>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</si>
  <si>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</si>
  <si>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</si>
  <si>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</si>
  <si>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</si>
  <si>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</si>
  <si>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</si>
  <si>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</si>
  <si>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</si>
  <si>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</si>
  <si>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</si>
  <si>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</si>
  <si>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</si>
  <si>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</si>
  <si>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</si>
  <si>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</si>
  <si>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</si>
  <si>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</si>
  <si>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</si>
  <si>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</si>
  <si>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</si>
  <si>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</si>
  <si>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</si>
  <si>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</si>
  <si>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</si>
  <si>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</si>
  <si>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</si>
  <si>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</si>
  <si>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</si>
  <si>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</si>
  <si>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</si>
  <si>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</si>
  <si>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</si>
  <si>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</si>
  <si>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</si>
  <si>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</si>
  <si>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</si>
  <si>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</si>
  <si>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</si>
  <si>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</si>
  <si>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</si>
  <si>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</si>
  <si>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</si>
  <si>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</si>
  <si>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</si>
  <si>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</si>
  <si>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</si>
  <si>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</si>
  <si>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</si>
  <si>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</si>
  <si>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</si>
  <si>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</si>
  <si>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</si>
  <si>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</si>
  <si>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</si>
  <si>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</si>
  <si>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</si>
  <si>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</si>
  <si>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</si>
  <si>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</si>
  <si>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</si>
  <si>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</si>
  <si>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</si>
  <si>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</si>
  <si>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</si>
  <si>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</si>
  <si>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</si>
  <si>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</si>
  <si>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</si>
  <si>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</si>
  <si>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</si>
  <si>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</si>
  <si>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</si>
  <si>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</si>
  <si>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</si>
  <si>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</si>
  <si>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</si>
  <si>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</si>
  <si>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</si>
  <si>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</si>
  <si>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</si>
  <si>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</si>
  <si>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</si>
  <si>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</si>
  <si>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</si>
  <si>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</si>
  <si>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</si>
  <si>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</si>
  <si>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</si>
  <si>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</si>
  <si>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</si>
  <si>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</si>
  <si>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</si>
  <si>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</si>
  <si>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</si>
  <si>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</si>
  <si>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</si>
  <si>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</si>
  <si>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</si>
  <si>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</si>
  <si>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</si>
  <si>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</si>
  <si>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</si>
  <si>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</si>
  <si>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</si>
  <si>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</si>
  <si>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</si>
  <si>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</si>
  <si>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</si>
  <si>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</si>
  <si>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</si>
  <si>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</si>
  <si>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</si>
  <si>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</si>
  <si>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</si>
  <si>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</si>
  <si>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</si>
  <si>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</si>
  <si>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</si>
  <si>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</si>
  <si>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</si>
  <si>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</si>
  <si>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</si>
  <si>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</si>
  <si>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</si>
  <si>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</si>
  <si>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</si>
  <si>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</si>
  <si>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</si>
  <si>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</si>
  <si>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</si>
  <si>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</si>
  <si>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</si>
  <si>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</si>
  <si>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</si>
  <si>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</si>
  <si>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</si>
  <si>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</si>
  <si>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</si>
  <si>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</si>
  <si>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</si>
  <si>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</si>
  <si>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</si>
  <si>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</si>
  <si>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</si>
  <si>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</si>
  <si>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</si>
  <si>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</si>
  <si>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</si>
  <si>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</si>
  <si>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</si>
  <si>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</si>
  <si>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</si>
  <si>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</si>
  <si>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</si>
  <si>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</si>
  <si>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</si>
  <si>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</si>
  <si>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</si>
  <si>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</si>
  <si>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</si>
  <si>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</si>
  <si>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</si>
  <si>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</si>
  <si>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</si>
  <si>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</si>
  <si>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</si>
  <si>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</si>
  <si>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</si>
  <si>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</si>
  <si>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</si>
  <si>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</si>
  <si>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</si>
  <si>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</si>
  <si>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</si>
  <si>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</si>
  <si>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</si>
  <si>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</si>
  <si>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</si>
  <si>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</si>
  <si>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</si>
  <si>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</si>
  <si>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</si>
  <si>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</si>
  <si>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</si>
  <si>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</si>
  <si>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</si>
  <si>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</si>
  <si>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</si>
  <si>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</si>
  <si>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</si>
  <si>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</si>
  <si>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</si>
  <si>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</si>
  <si>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</si>
  <si>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</si>
  <si>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</si>
  <si>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</si>
  <si>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</si>
  <si>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</si>
  <si>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</si>
  <si>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</si>
  <si>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</si>
  <si>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</si>
  <si>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</si>
  <si>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</si>
  <si>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</si>
  <si>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</si>
  <si>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</si>
  <si>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</si>
  <si>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</si>
  <si>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</si>
  <si>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</si>
  <si>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</si>
  <si>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</si>
  <si>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</si>
  <si>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</si>
  <si>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</si>
  <si>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</si>
  <si>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</si>
  <si>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</si>
  <si>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</si>
  <si>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</si>
  <si>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</si>
  <si>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</si>
  <si>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</si>
  <si>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</si>
  <si>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</si>
  <si>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</si>
  <si>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</si>
  <si>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</si>
  <si>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</si>
  <si>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</si>
  <si>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</si>
  <si>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</si>
  <si>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</si>
  <si>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</si>
  <si>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</si>
  <si>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</si>
  <si>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</si>
  <si>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</si>
  <si>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</si>
  <si>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</si>
  <si>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</si>
  <si>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</si>
  <si>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</si>
  <si>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</si>
  <si>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</si>
  <si>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</si>
  <si>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</si>
  <si>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</si>
  <si>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</si>
  <si>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</si>
  <si>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</si>
  <si>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</si>
  <si>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</si>
  <si>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</si>
  <si>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</si>
  <si>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</si>
  <si>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</si>
  <si>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</si>
  <si>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</si>
  <si>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</si>
  <si>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</si>
  <si>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</si>
  <si>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</si>
  <si>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</si>
  <si>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</si>
  <si>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</si>
  <si>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</si>
  <si>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</si>
  <si>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</si>
  <si>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</si>
  <si>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</si>
  <si>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</si>
  <si>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</si>
  <si>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</si>
  <si>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</si>
  <si>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</si>
  <si>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</si>
  <si>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</si>
  <si>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</si>
  <si>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</si>
  <si>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</si>
  <si>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</si>
  <si>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</si>
  <si>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</si>
  <si>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</si>
  <si>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</si>
  <si>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</si>
  <si>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</si>
  <si>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</si>
  <si>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</si>
  <si>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</si>
  <si>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</si>
  <si>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</si>
  <si>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</si>
  <si>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</si>
  <si>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</si>
  <si>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</si>
  <si>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</si>
  <si>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</si>
  <si>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</si>
  <si>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</si>
  <si>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</si>
  <si>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</si>
  <si>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</si>
  <si>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</si>
  <si>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</si>
  <si>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</si>
  <si>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</si>
  <si>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</si>
  <si>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</si>
  <si>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</si>
  <si>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</si>
  <si>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</si>
  <si>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</si>
  <si>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</si>
  <si>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</si>
  <si>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</si>
  <si>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</si>
  <si>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</si>
  <si>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</si>
  <si>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</si>
  <si>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</si>
  <si>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</si>
  <si>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</si>
  <si>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</si>
  <si>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</si>
  <si>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</si>
  <si>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</si>
  <si>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</si>
  <si>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</si>
  <si>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</si>
  <si>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</si>
  <si>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</si>
  <si>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</si>
  <si>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</si>
  <si>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</si>
  <si>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</si>
  <si>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</si>
  <si>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</si>
  <si>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</si>
  <si>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</si>
  <si>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</si>
  <si>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</si>
  <si>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</si>
  <si>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</si>
  <si>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</si>
  <si>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</si>
  <si>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</si>
  <si>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</si>
  <si>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</si>
  <si>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</si>
  <si>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</si>
  <si>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</si>
  <si>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</si>
  <si>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</si>
  <si>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</si>
  <si>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</si>
  <si>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</si>
  <si>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</si>
  <si>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</si>
  <si>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</si>
  <si>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</si>
  <si>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</si>
  <si>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</si>
  <si>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</si>
  <si>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</si>
  <si>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</si>
  <si>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</si>
  <si>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</si>
  <si>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</si>
  <si>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</si>
  <si>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</si>
  <si>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</si>
  <si>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</si>
  <si>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</si>
  <si>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</si>
  <si>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</si>
  <si>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</si>
  <si>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</si>
  <si>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</si>
  <si>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</si>
  <si>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</si>
  <si>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</si>
  <si>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</si>
  <si>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</si>
  <si>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</si>
  <si>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</si>
  <si>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</si>
  <si>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</si>
  <si>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</si>
  <si>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</si>
  <si>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</si>
  <si>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</si>
  <si>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</si>
  <si>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</si>
  <si>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</si>
  <si>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</si>
  <si>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</si>
  <si>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</si>
  <si>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</si>
  <si>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</si>
  <si>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</si>
  <si>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</si>
  <si>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</si>
  <si>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</si>
  <si>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</si>
  <si>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</si>
  <si>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</si>
  <si>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</si>
  <si>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</si>
  <si>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</si>
  <si>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</si>
  <si>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</si>
  <si>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</si>
  <si>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</si>
  <si>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</si>
  <si>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</si>
  <si>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</si>
  <si>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</si>
  <si>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</si>
  <si>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</si>
  <si>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</si>
  <si>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</si>
  <si>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</si>
  <si>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</si>
  <si>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</si>
  <si>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</si>
  <si>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</si>
  <si>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</si>
  <si>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</si>
  <si>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</si>
  <si>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</si>
  <si>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</si>
  <si>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</si>
  <si>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</si>
  <si>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</si>
  <si>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</si>
  <si>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</si>
  <si>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</si>
  <si>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</si>
  <si>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</si>
  <si>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</si>
  <si>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</si>
  <si>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</si>
  <si>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</si>
  <si>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</si>
  <si>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</si>
  <si>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</si>
  <si>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</si>
  <si>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</si>
  <si>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</si>
  <si>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</si>
  <si>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</si>
  <si>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</si>
  <si>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</si>
  <si>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</si>
  <si>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</si>
  <si>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</si>
  <si>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</si>
  <si>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</si>
  <si>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</si>
  <si>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</si>
  <si>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</si>
  <si>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</si>
  <si>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</si>
  <si>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</si>
  <si>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</si>
  <si>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</si>
  <si>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</si>
  <si>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</si>
  <si>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</si>
  <si>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</si>
  <si>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</si>
  <si>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</si>
  <si>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</si>
  <si>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</si>
  <si>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</si>
  <si>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</si>
  <si>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</si>
  <si>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</si>
  <si>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</si>
  <si>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</si>
  <si>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</si>
  <si>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</si>
  <si>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</si>
  <si>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</si>
  <si>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</si>
  <si>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</si>
  <si>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</si>
  <si>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</si>
  <si>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</si>
  <si>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</si>
  <si>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</si>
  <si>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</si>
  <si>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</si>
  <si>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</si>
  <si>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</si>
  <si>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</si>
  <si>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</si>
  <si>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</si>
  <si>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</si>
  <si>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</si>
  <si>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</si>
  <si>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</si>
  <si>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</si>
  <si>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</si>
  <si>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</si>
  <si>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</si>
  <si>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</si>
  <si>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</si>
  <si>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</si>
  <si>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</si>
  <si>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</si>
  <si>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</si>
  <si>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</si>
  <si>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</si>
  <si>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</si>
  <si>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</si>
  <si>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</si>
  <si>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</si>
  <si>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</si>
  <si>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</si>
  <si>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</si>
  <si>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</si>
  <si>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</si>
  <si>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</si>
  <si>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</si>
  <si>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</si>
  <si>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</si>
  <si>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</si>
  <si>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</si>
  <si>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</si>
  <si>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</si>
  <si>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</si>
  <si>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</si>
  <si>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</si>
  <si>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</si>
  <si>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</si>
  <si>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</si>
  <si>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</si>
  <si>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</si>
  <si>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</si>
  <si>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</si>
  <si>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</si>
  <si>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</si>
  <si>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</si>
  <si>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</si>
  <si>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</si>
  <si>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</si>
  <si>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</si>
  <si>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</si>
  <si>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</si>
  <si>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</si>
  <si>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</si>
  <si>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</si>
  <si>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</si>
  <si>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</si>
  <si>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</si>
  <si>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</si>
  <si>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</si>
  <si>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</si>
  <si>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</si>
  <si>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</si>
  <si>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</si>
  <si>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</si>
  <si>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</si>
  <si>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</si>
  <si>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</si>
  <si>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</si>
  <si>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</si>
  <si>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</si>
  <si>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</si>
  <si>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</si>
  <si>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</si>
  <si>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</si>
  <si>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</si>
  <si>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</si>
  <si>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</si>
  <si>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</si>
  <si>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</si>
  <si>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</si>
  <si>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</si>
  <si>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</si>
  <si>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</si>
  <si>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</si>
  <si>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</si>
  <si>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</si>
  <si>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</si>
  <si>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</si>
  <si>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</si>
  <si>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</si>
  <si>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</si>
  <si>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</si>
  <si>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</si>
  <si>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</si>
  <si>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</si>
  <si>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</si>
  <si>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</si>
  <si>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</si>
  <si>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</si>
  <si>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</si>
  <si>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</si>
  <si>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</si>
  <si>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</si>
  <si>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</si>
  <si>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</si>
  <si>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</si>
  <si>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</si>
  <si>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</si>
  <si>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</si>
  <si>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</si>
  <si>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</si>
  <si>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</si>
  <si>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</si>
  <si>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</si>
  <si>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</si>
  <si>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</si>
  <si>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</si>
  <si>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</si>
  <si>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</si>
  <si>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</si>
  <si>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</si>
  <si>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</si>
  <si>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</si>
  <si>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</si>
  <si>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</si>
  <si>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</si>
  <si>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</si>
  <si>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</si>
  <si>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</si>
  <si>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</si>
  <si>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</si>
  <si>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</si>
  <si>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</si>
  <si>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</si>
  <si>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</si>
  <si>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</si>
  <si>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</si>
  <si>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</si>
  <si>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</si>
  <si>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</si>
  <si>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</si>
  <si>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</si>
  <si>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</si>
  <si>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</si>
  <si>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</si>
  <si>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</si>
  <si>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</si>
  <si>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</si>
  <si>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</si>
  <si>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</si>
  <si>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</si>
  <si>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</si>
  <si>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</si>
  <si>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</si>
  <si>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</si>
  <si>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</si>
  <si>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</si>
  <si>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</si>
  <si>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</si>
  <si>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</si>
  <si>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</si>
  <si>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</si>
  <si>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</si>
  <si>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</si>
  <si>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</si>
  <si>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</si>
  <si>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</si>
  <si>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</si>
  <si>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</si>
  <si>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</si>
  <si>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</si>
  <si>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</si>
  <si>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</si>
  <si>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</si>
  <si>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</si>
  <si>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</si>
  <si>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</si>
  <si>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</si>
  <si>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</si>
  <si>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</si>
  <si>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</si>
  <si>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</si>
  <si>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</si>
  <si>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</si>
  <si>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</si>
  <si>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</si>
  <si>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</si>
  <si>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</si>
  <si>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</si>
  <si>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</si>
  <si>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</si>
  <si>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</si>
  <si>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</si>
  <si>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</si>
  <si>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</si>
  <si>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</si>
  <si>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</si>
  <si>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</si>
  <si>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</si>
  <si>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</si>
  <si>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</si>
  <si>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</si>
  <si>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</si>
  <si>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</si>
  <si>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</si>
  <si>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</si>
  <si>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</si>
  <si>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</si>
  <si>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150-2020</t>
  </si>
  <si>
    <t>175-2020</t>
  </si>
  <si>
    <t>21/02/2020</t>
  </si>
  <si>
    <t>30/11/2020</t>
  </si>
  <si>
    <t>157-2020</t>
  </si>
  <si>
    <t>181-2020</t>
  </si>
  <si>
    <t>Atención a la Primera Infancia en el marco de la estartegia de cero a siempre de conformidad con los lineamientos directirces y parametros establecidos por el ICBF a la Entidad adminsitradora de servicio - Hogares Infantiles</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</si>
  <si>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</si>
  <si>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</si>
  <si>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KEILIS ALEJANDRA TOVAR ORTEGA</t>
  </si>
  <si>
    <t>3137732354</t>
  </si>
  <si>
    <t>casasamigasmugesco@yahoo.com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</si>
  <si>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</si>
  <si>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2021-13-10000247</t>
  </si>
  <si>
    <t>SAN JOSE DE LOS CAMPANOS CR. 101 SEC . SUEÑOS DEL FUTURO # 39a - 120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</si>
</sst>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4"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2796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208</v>
      </c>
      <c r="J20" s="150" t="s">
        <v>210</v>
      </c>
      <c r="K20" s="151">
        <v>3620129600</v>
      </c>
      <c r="L20" s="152"/>
      <c r="M20" s="152">
        <v>44561</v>
      </c>
      <c r="N20" s="135">
        <f>+(M20-L20)/30</f>
        <v>1485.3666666666666</v>
      </c>
      <c r="O20" s="138"/>
      <c r="U20" s="134"/>
      <c r="V20" s="105">
        <f ca="1">NOW()</f>
        <v>44194.004467129627</v>
      </c>
      <c r="W20" s="105">
        <f ca="1">NOW()</f>
        <v>44194.004467129627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2783</v>
      </c>
      <c r="E114" s="145">
        <v>43882</v>
      </c>
      <c r="F114" s="145">
        <v>44196</v>
      </c>
      <c r="G114" s="160">
        <f>IF(AND(E114&lt;&gt;"",F114&lt;&gt;""),((F114-E114)/30),"")</f>
        <v>10.466666666666667</v>
      </c>
      <c r="H114" s="122" t="s">
        <v>2789</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2664</v>
      </c>
      <c r="C115" s="163" t="s">
        <v>31</v>
      </c>
      <c r="D115" s="63" t="s">
        <v>2784</v>
      </c>
      <c r="E115" s="145" t="s">
        <v>2785</v>
      </c>
      <c r="F115" s="145" t="s">
        <v>2786</v>
      </c>
      <c r="G115" s="160">
        <f t="shared" ref="G115:G116" si="4">IF(AND(E115&lt;&gt;"",F115&lt;&gt;""),((F115-E115)/30),"")</f>
        <v>9.4333333333333336</v>
      </c>
      <c r="H115" s="64" t="s">
        <v>2790</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2664</v>
      </c>
      <c r="C116" s="163" t="s">
        <v>31</v>
      </c>
      <c r="D116" s="63" t="s">
        <v>2787</v>
      </c>
      <c r="E116" s="145" t="s">
        <v>2785</v>
      </c>
      <c r="F116" s="145" t="s">
        <v>2786</v>
      </c>
      <c r="G116" s="160">
        <f t="shared" si="4"/>
        <v>9.4333333333333336</v>
      </c>
      <c r="H116" s="64" t="s">
        <v>2790</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2664</v>
      </c>
      <c r="C117" s="163" t="s">
        <v>31</v>
      </c>
      <c r="D117" s="63" t="s">
        <v>2788</v>
      </c>
      <c r="E117" s="145" t="s">
        <v>2785</v>
      </c>
      <c r="F117" s="145" t="s">
        <v>2786</v>
      </c>
      <c r="G117" s="160">
        <f t="shared" ref="G117:G159" si="5">IF(AND(E117&lt;&gt;"",F117&lt;&gt;""),((F117-E117)/30),"")</f>
        <v>9.4333333333333336</v>
      </c>
      <c r="H117" s="64" t="s">
        <v>2791</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144805184</v>
      </c>
      <c r="F185" s="92"/>
      <c r="G185" s="93"/>
      <c r="H185" s="88"/>
      <c r="I185" s="90" t="s">
        <v>2627</v>
      </c>
      <c r="J185" s="166">
        <f>+SUM(M179:M183)</f>
        <v>0.02</v>
      </c>
      <c r="K185" s="202" t="s">
        <v>2628</v>
      </c>
      <c r="L185" s="202"/>
      <c r="M185" s="94">
        <f>+J185*(SUM(K20:K35))</f>
        <v>72402592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2792</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2797</v>
      </c>
      <c r="J211" s="27" t="s">
        <v>2622</v>
      </c>
      <c r="K211" s="148" t="s">
        <v>2797</v>
      </c>
      <c r="L211" s="21"/>
      <c r="M211" s="21"/>
      <c r="N211" s="21"/>
      <c r="O211" s="8"/>
    </row>
    <row r="212" spans="1:15" x14ac:dyDescent="0.25">
      <c r="A212" s="9"/>
      <c r="B212" s="27" t="s">
        <v>2619</v>
      </c>
      <c r="C212" s="147" t="s">
        <v>2792</v>
      </c>
      <c r="D212" s="21"/>
      <c r="G212" s="27" t="s">
        <v>2621</v>
      </c>
      <c r="H212" s="148" t="s">
        <v>2793</v>
      </c>
      <c r="J212" s="27" t="s">
        <v>2623</v>
      </c>
      <c r="K212" s="147" t="s">
        <v>2794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2020-12-29T05:06:55Z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