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ackup Elia\Documents\ZULEIMA\MUGESCO\BOLIVAR\2021-13-10000233_900422366_CARGAR\"/>
    </mc:Choice>
  </mc:AlternateContent>
  <xr:revisionPtr revIDLastSave="0" documentId="13_ncr:1_{88118A69-E44B-4AD5-B01B-1E7AEAA3EDB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<sst xmlns="http://schemas.openxmlformats.org/spreadsheetml/2006/main" count="3589" uniqueCount="2798">
  <si>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</si>
  <si>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</si>
  <si>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</si>
  <si>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</si>
  <si>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</si>
  <si>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</si>
  <si>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</si>
  <si>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</si>
  <si>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</si>
  <si>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</si>
  <si>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</si>
  <si>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</si>
  <si>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</si>
  <si>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</si>
  <si>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</si>
  <si>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</si>
  <si>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</si>
  <si>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</si>
  <si>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</si>
  <si>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</si>
  <si>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</si>
  <si>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</si>
  <si>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</si>
  <si>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</si>
  <si>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</si>
  <si>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</si>
  <si>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</si>
  <si>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</si>
  <si>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</si>
  <si>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</si>
  <si>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</si>
  <si>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</si>
  <si>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</si>
  <si>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</si>
  <si>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</si>
  <si>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</si>
  <si>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</si>
  <si>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</si>
  <si>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</si>
  <si>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</si>
  <si>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</si>
  <si>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</si>
  <si>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</si>
  <si>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</si>
  <si>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</si>
  <si>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</si>
  <si>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</si>
  <si>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</si>
  <si>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</si>
  <si>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</si>
  <si>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</si>
  <si>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</si>
  <si>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</si>
  <si>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</si>
  <si>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</si>
  <si>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</si>
  <si>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</si>
  <si>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</si>
  <si>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</si>
  <si>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</si>
  <si>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</si>
  <si>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</si>
  <si>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</si>
  <si>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</si>
  <si>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</si>
  <si>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</si>
  <si>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</si>
  <si>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</si>
  <si>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</si>
  <si>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</si>
  <si>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</si>
  <si>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</si>
  <si>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</si>
  <si>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</si>
  <si>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</si>
  <si>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</si>
  <si>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</si>
  <si>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</si>
  <si>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</si>
  <si>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</si>
  <si>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</si>
  <si>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</si>
  <si>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</si>
  <si>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</si>
  <si>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</si>
  <si>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</si>
  <si>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</si>
  <si>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</si>
  <si>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</si>
  <si>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</si>
  <si>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</si>
  <si>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</si>
  <si>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</si>
  <si>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</si>
  <si>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</si>
  <si>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</si>
  <si>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</si>
  <si>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</si>
  <si>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</si>
  <si>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</si>
  <si>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</si>
  <si>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</si>
  <si>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</si>
  <si>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</si>
  <si>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</si>
  <si>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</si>
  <si>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</si>
  <si>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</si>
  <si>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</si>
  <si>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</si>
  <si>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</si>
  <si>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</si>
  <si>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</si>
  <si>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</si>
  <si>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</si>
  <si>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</si>
  <si>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</si>
  <si>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</si>
  <si>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</si>
  <si>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</si>
  <si>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</si>
  <si>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</si>
  <si>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</si>
  <si>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</si>
  <si>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</si>
  <si>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</si>
  <si>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</si>
  <si>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</si>
  <si>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</si>
  <si>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</si>
  <si>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</si>
  <si>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</si>
  <si>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</si>
  <si>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</si>
  <si>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</si>
  <si>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</si>
  <si>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</si>
  <si>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</si>
  <si>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</si>
  <si>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</si>
  <si>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</si>
  <si>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</si>
  <si>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</si>
  <si>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</si>
  <si>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</si>
  <si>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</si>
  <si>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</si>
  <si>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</si>
  <si>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</si>
  <si>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</si>
  <si>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</si>
  <si>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</si>
  <si>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</si>
  <si>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</si>
  <si>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</si>
  <si>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</si>
  <si>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</si>
  <si>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</si>
  <si>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</si>
  <si>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</si>
  <si>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</si>
  <si>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</si>
  <si>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</si>
  <si>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</si>
  <si>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</si>
  <si>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</si>
  <si>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</si>
  <si>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</si>
  <si>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</si>
  <si>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</si>
  <si>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</si>
  <si>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</si>
  <si>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</si>
  <si>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</si>
  <si>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</si>
  <si>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</si>
  <si>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</si>
  <si>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</si>
  <si>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</si>
  <si>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</si>
  <si>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</si>
  <si>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</si>
  <si>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</si>
  <si>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</si>
  <si>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</si>
  <si>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</si>
  <si>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</si>
  <si>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</si>
  <si>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</si>
  <si>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</si>
  <si>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</si>
  <si>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</si>
  <si>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</si>
  <si>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</si>
  <si>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</si>
  <si>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</si>
  <si>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</si>
  <si>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</si>
  <si>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</si>
  <si>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</si>
  <si>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</si>
  <si>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</si>
  <si>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</si>
  <si>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</si>
  <si>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</si>
  <si>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</si>
  <si>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</si>
  <si>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</si>
  <si>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</si>
  <si>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</si>
  <si>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</si>
  <si>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</si>
  <si>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</si>
  <si>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</si>
  <si>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</si>
  <si>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</si>
  <si>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</si>
  <si>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</si>
  <si>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</si>
  <si>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</si>
  <si>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</si>
  <si>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</si>
  <si>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</si>
  <si>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</si>
  <si>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</si>
  <si>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</si>
  <si>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</si>
  <si>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</si>
  <si>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</si>
  <si>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</si>
  <si>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</si>
  <si>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</si>
  <si>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</si>
  <si>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</si>
  <si>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</si>
  <si>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</si>
  <si>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</si>
  <si>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</si>
  <si>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</si>
  <si>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</si>
  <si>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</si>
  <si>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</si>
  <si>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</si>
  <si>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</si>
  <si>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</si>
  <si>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</si>
  <si>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</si>
  <si>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</si>
  <si>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</si>
  <si>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</si>
  <si>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</si>
  <si>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</si>
  <si>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</si>
  <si>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</si>
  <si>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</si>
  <si>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</si>
  <si>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</si>
  <si>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</si>
  <si>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</si>
  <si>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</si>
  <si>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</si>
  <si>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</si>
  <si>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</si>
  <si>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</si>
  <si>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</si>
  <si>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</si>
  <si>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</si>
  <si>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</si>
  <si>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</si>
  <si>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</si>
  <si>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</si>
  <si>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</si>
  <si>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</si>
  <si>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</si>
  <si>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</si>
  <si>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</si>
  <si>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</si>
  <si>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</si>
  <si>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</si>
  <si>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</si>
  <si>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</si>
  <si>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</si>
  <si>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</si>
  <si>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</si>
  <si>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</si>
  <si>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</si>
  <si>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</si>
  <si>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</si>
  <si>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</si>
  <si>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</si>
  <si>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</si>
  <si>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</si>
  <si>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</si>
  <si>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</si>
  <si>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</si>
  <si>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</si>
  <si>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</si>
  <si>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</si>
  <si>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</si>
  <si>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</si>
  <si>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</si>
  <si>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</si>
  <si>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</si>
  <si>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</si>
  <si>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</si>
  <si>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</si>
  <si>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</si>
  <si>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</si>
  <si>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</si>
  <si>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</si>
  <si>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</si>
  <si>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</si>
  <si>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</si>
  <si>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</si>
  <si>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</si>
  <si>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</si>
  <si>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</si>
  <si>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</si>
  <si>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</si>
  <si>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</si>
  <si>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</si>
  <si>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</si>
  <si>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</si>
  <si>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</si>
  <si>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</si>
  <si>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</si>
  <si>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</si>
  <si>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</si>
  <si>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</si>
  <si>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</si>
  <si>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</si>
  <si>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</si>
  <si>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</si>
  <si>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</si>
  <si>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</si>
  <si>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</si>
  <si>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</si>
  <si>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</si>
  <si>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</si>
  <si>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</si>
  <si>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</si>
  <si>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</si>
  <si>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</si>
  <si>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</si>
  <si>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</si>
  <si>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</si>
  <si>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</si>
  <si>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</si>
  <si>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</si>
  <si>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</si>
  <si>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</si>
  <si>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</si>
  <si>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</si>
  <si>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</si>
  <si>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</si>
  <si>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</si>
  <si>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</si>
  <si>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</si>
  <si>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</si>
  <si>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</si>
  <si>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</si>
  <si>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</si>
  <si>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</si>
  <si>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</si>
  <si>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</si>
  <si>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</si>
  <si>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</si>
  <si>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</si>
  <si>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</si>
  <si>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</si>
  <si>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</si>
  <si>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</si>
  <si>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</si>
  <si>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</si>
  <si>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</si>
  <si>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</si>
  <si>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</si>
  <si>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</si>
  <si>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</si>
  <si>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</si>
  <si>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</si>
  <si>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</si>
  <si>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</si>
  <si>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</si>
  <si>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</si>
  <si>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</si>
  <si>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</si>
  <si>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</si>
  <si>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</si>
  <si>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</si>
  <si>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</si>
  <si>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</si>
  <si>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</si>
  <si>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</si>
  <si>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</si>
  <si>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</si>
  <si>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</si>
  <si>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</si>
  <si>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</si>
  <si>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</si>
  <si>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</si>
  <si>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</si>
  <si>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</si>
  <si>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</si>
  <si>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</si>
  <si>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</si>
  <si>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</si>
  <si>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</si>
  <si>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</si>
  <si>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</si>
  <si>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</si>
  <si>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</si>
  <si>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</si>
  <si>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</si>
  <si>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</si>
  <si>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</si>
  <si>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</si>
  <si>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</si>
  <si>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</si>
  <si>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</si>
  <si>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</si>
  <si>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</si>
  <si>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</si>
  <si>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</si>
  <si>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</si>
  <si>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</si>
  <si>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</si>
  <si>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</si>
  <si>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</si>
  <si>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</si>
  <si>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</si>
  <si>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</si>
  <si>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</si>
  <si>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</si>
  <si>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</si>
  <si>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</si>
  <si>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</si>
  <si>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</si>
  <si>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</si>
  <si>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</si>
  <si>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</si>
  <si>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</si>
  <si>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</si>
  <si>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</si>
  <si>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</si>
  <si>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</si>
  <si>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</si>
  <si>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</si>
  <si>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</si>
  <si>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</si>
  <si>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</si>
  <si>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</si>
  <si>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</si>
  <si>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</si>
  <si>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</si>
  <si>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</si>
  <si>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</si>
  <si>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</si>
  <si>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</si>
  <si>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</si>
  <si>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</si>
  <si>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</si>
  <si>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</si>
  <si>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</si>
  <si>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</si>
  <si>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</si>
  <si>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</si>
  <si>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</si>
  <si>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</si>
  <si>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</si>
  <si>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</si>
  <si>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</si>
  <si>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</si>
  <si>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</si>
  <si>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</si>
  <si>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</si>
  <si>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</si>
  <si>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</si>
  <si>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</si>
  <si>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</si>
  <si>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</si>
  <si>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</si>
  <si>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</si>
  <si>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</si>
  <si>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</si>
  <si>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</si>
  <si>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</si>
  <si>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</si>
  <si>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</si>
  <si>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</si>
  <si>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</si>
  <si>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</si>
  <si>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</si>
  <si>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</si>
  <si>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</si>
  <si>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</si>
  <si>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</si>
  <si>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</si>
  <si>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</si>
  <si>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</si>
  <si>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</si>
  <si>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</si>
  <si>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</si>
  <si>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</si>
  <si>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</si>
  <si>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</si>
  <si>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</si>
  <si>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</si>
  <si>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</si>
  <si>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</si>
  <si>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</si>
  <si>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</si>
  <si>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</si>
  <si>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</si>
  <si>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</si>
  <si>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</si>
  <si>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</si>
  <si>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</si>
  <si>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</si>
  <si>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</si>
  <si>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</si>
  <si>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</si>
  <si>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</si>
  <si>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</si>
  <si>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</si>
  <si>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</si>
  <si>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</si>
  <si>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</si>
  <si>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</si>
  <si>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</si>
  <si>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</si>
  <si>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</si>
  <si>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</si>
  <si>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</si>
  <si>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</si>
  <si>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</si>
  <si>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</si>
  <si>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</si>
  <si>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</si>
  <si>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</si>
  <si>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</si>
  <si>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</si>
  <si>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</si>
  <si>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</si>
  <si>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</si>
  <si>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</si>
  <si>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</si>
  <si>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</si>
  <si>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</si>
  <si>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</si>
  <si>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</si>
  <si>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</si>
  <si>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</si>
  <si>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</si>
  <si>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</si>
  <si>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</si>
  <si>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</si>
  <si>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</si>
  <si>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</si>
  <si>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</si>
  <si>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</si>
  <si>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</si>
  <si>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</si>
  <si>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</si>
  <si>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</si>
  <si>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</si>
  <si>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</si>
  <si>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</si>
  <si>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</si>
  <si>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</si>
  <si>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</si>
  <si>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</si>
  <si>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</si>
  <si>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</si>
  <si>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</si>
  <si>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</si>
  <si>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</si>
  <si>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</si>
  <si>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</si>
  <si>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</si>
  <si>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</si>
  <si>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</si>
  <si>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</si>
  <si>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</si>
  <si>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</si>
  <si>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</si>
  <si>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</si>
  <si>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</si>
  <si>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</si>
  <si>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</si>
  <si>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</si>
  <si>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</si>
  <si>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</si>
  <si>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</si>
  <si>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</si>
  <si>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</si>
  <si>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</si>
  <si>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</si>
  <si>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</si>
  <si>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</si>
  <si>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</si>
  <si>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</si>
  <si>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</si>
  <si>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</si>
  <si>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</si>
  <si>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</si>
  <si>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</si>
  <si>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</si>
  <si>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</si>
  <si>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</si>
  <si>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</si>
  <si>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</si>
  <si>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</si>
  <si>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</si>
  <si>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</si>
  <si>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</si>
  <si>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</si>
  <si>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</si>
  <si>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</si>
  <si>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</si>
  <si>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</si>
  <si>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</si>
  <si>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</si>
  <si>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</si>
  <si>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</si>
  <si>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</si>
  <si>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</si>
  <si>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</si>
  <si>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</si>
  <si>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</si>
  <si>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</si>
  <si>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</si>
  <si>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</si>
  <si>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</si>
  <si>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</si>
  <si>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</si>
  <si>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</si>
  <si>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</si>
  <si>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</si>
  <si>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</si>
  <si>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</si>
  <si>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</si>
  <si>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</si>
  <si>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</si>
  <si>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</si>
  <si>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</si>
  <si>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</si>
  <si>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</si>
  <si>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</si>
  <si>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</si>
  <si>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</si>
  <si>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</si>
  <si>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</si>
  <si>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</si>
  <si>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</si>
  <si>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</si>
  <si>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</si>
  <si>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</si>
  <si>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</si>
  <si>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</si>
  <si>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</si>
  <si>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</si>
  <si>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</si>
  <si>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</si>
  <si>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</si>
  <si>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</si>
  <si>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</si>
  <si>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</si>
  <si>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</si>
  <si>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</si>
  <si>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</si>
  <si>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</si>
  <si>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</si>
  <si>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</si>
  <si>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</si>
  <si>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</si>
  <si>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</si>
  <si>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</si>
  <si>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</si>
  <si>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</si>
  <si>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</si>
  <si>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</si>
  <si>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</si>
  <si>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</si>
  <si>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</si>
  <si>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</si>
  <si>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</si>
  <si>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</si>
  <si>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</si>
  <si>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</si>
  <si>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</si>
  <si>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</si>
  <si>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</si>
  <si>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</si>
  <si>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</si>
  <si>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</si>
  <si>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</si>
  <si>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</si>
  <si>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</si>
  <si>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</si>
  <si>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</si>
  <si>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</si>
  <si>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</si>
  <si>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</si>
  <si>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</si>
  <si>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</si>
  <si>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</si>
  <si>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</si>
  <si>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</si>
  <si>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</si>
  <si>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</si>
  <si>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</si>
  <si>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</si>
  <si>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</si>
  <si>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</si>
  <si>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</si>
  <si>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</si>
  <si>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</si>
  <si>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</si>
  <si>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</si>
  <si>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</si>
  <si>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</si>
  <si>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</si>
  <si>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</si>
  <si>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</si>
  <si>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</si>
  <si>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</si>
  <si>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</si>
  <si>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</si>
  <si>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</si>
  <si>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</si>
  <si>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</si>
  <si>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</si>
  <si>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</si>
  <si>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</si>
  <si>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</si>
  <si>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</si>
  <si>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</si>
  <si>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</si>
  <si>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</si>
  <si>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</si>
  <si>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</si>
  <si>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</si>
  <si>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</si>
  <si>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</si>
  <si>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</si>
  <si>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</si>
  <si>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</si>
  <si>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</si>
  <si>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</si>
  <si>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</si>
  <si>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</si>
  <si>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</si>
  <si>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</si>
  <si>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</si>
  <si>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</si>
  <si>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</si>
  <si>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</si>
  <si>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</si>
  <si>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</si>
  <si>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</si>
  <si>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</si>
  <si>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</si>
  <si>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</si>
  <si>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</si>
  <si>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</si>
  <si>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</si>
  <si>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</si>
  <si>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</si>
  <si>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</si>
  <si>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</si>
  <si>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</si>
  <si>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</si>
  <si>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</si>
  <si>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</si>
  <si>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</si>
  <si>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</si>
  <si>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</si>
  <si>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</si>
  <si>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</si>
  <si>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</si>
  <si>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</si>
  <si>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</si>
  <si>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</si>
  <si>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</si>
  <si>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</si>
  <si>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</si>
  <si>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</si>
  <si>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</si>
  <si>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</si>
  <si>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</si>
  <si>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</si>
  <si>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</si>
  <si>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</si>
  <si>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</si>
  <si>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</si>
  <si>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</si>
  <si>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</si>
  <si>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</si>
  <si>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</si>
  <si>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</si>
  <si>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</si>
  <si>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</si>
  <si>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</si>
  <si>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</si>
  <si>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</si>
  <si>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</si>
  <si>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</si>
  <si>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</si>
  <si>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</si>
  <si>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</si>
  <si>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</si>
  <si>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</si>
  <si>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</si>
  <si>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</si>
  <si>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</si>
  <si>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</si>
  <si>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</si>
  <si>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</si>
  <si>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</si>
  <si>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</si>
  <si>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</si>
  <si>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</si>
  <si>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</si>
  <si>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</si>
  <si>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</si>
  <si>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</si>
  <si>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</si>
  <si>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</si>
  <si>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</si>
  <si>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</si>
  <si>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</si>
  <si>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</si>
  <si>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</si>
  <si>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</si>
  <si>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</si>
  <si>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</si>
  <si>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</si>
  <si>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</si>
  <si>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</si>
  <si>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</si>
  <si>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</si>
  <si>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</si>
  <si>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</si>
  <si>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</si>
  <si>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</si>
  <si>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</si>
  <si>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</si>
  <si>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</si>
  <si>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</si>
  <si>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</si>
  <si>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</si>
  <si>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</si>
  <si>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</si>
  <si>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</si>
  <si>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</si>
  <si>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</si>
  <si>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</si>
  <si>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</si>
  <si>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</si>
  <si>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</si>
  <si>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</si>
  <si>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</si>
  <si>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</si>
  <si>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</si>
  <si>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</si>
  <si>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</si>
  <si>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</si>
  <si>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</si>
  <si>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</si>
  <si>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</si>
  <si>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</si>
  <si>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</si>
  <si>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</si>
  <si>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</si>
  <si>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</si>
  <si>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</si>
  <si>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</si>
  <si>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</si>
  <si>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</si>
  <si>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</si>
  <si>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</si>
  <si>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</si>
  <si>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</si>
  <si>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</si>
  <si>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</si>
  <si>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</si>
  <si>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</si>
  <si>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</si>
  <si>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</si>
  <si>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</si>
  <si>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</si>
  <si>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</si>
  <si>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</si>
  <si>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</si>
  <si>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</si>
  <si>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</si>
  <si>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</si>
  <si>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</si>
  <si>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</si>
  <si>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</si>
  <si>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</si>
  <si>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</si>
  <si>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</si>
  <si>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</si>
  <si>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</si>
  <si>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</si>
  <si>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</si>
  <si>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</si>
  <si>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</si>
  <si>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</si>
  <si>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</si>
  <si>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</si>
  <si>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</si>
  <si>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</si>
  <si>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</si>
  <si>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</si>
  <si>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</si>
  <si>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</si>
  <si>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</si>
  <si>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</si>
  <si>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</si>
  <si>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</si>
  <si>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</si>
  <si>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</si>
  <si>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</si>
  <si>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</si>
  <si>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</si>
  <si>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</si>
  <si>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</si>
  <si>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</si>
  <si>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</si>
  <si>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</si>
  <si>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</si>
  <si>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</si>
  <si>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</si>
  <si>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</si>
  <si>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</si>
  <si>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</si>
  <si>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</si>
  <si>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</si>
  <si>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</si>
  <si>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</si>
  <si>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</si>
  <si>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</si>
  <si>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</si>
  <si>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</si>
  <si>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</si>
  <si>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</si>
  <si>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</si>
  <si>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</si>
  <si>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</si>
  <si>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</si>
  <si>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</si>
  <si>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</si>
  <si>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</si>
  <si>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</si>
  <si>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</si>
  <si>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</si>
  <si>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</si>
  <si>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</si>
  <si>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</si>
  <si>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</si>
  <si>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</si>
  <si>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</si>
  <si>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</si>
  <si>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</si>
  <si>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</si>
  <si>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</si>
  <si>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</si>
  <si>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</si>
  <si>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</si>
  <si>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</si>
  <si>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</si>
  <si>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</si>
  <si>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</si>
  <si>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</si>
  <si>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</si>
  <si>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</si>
  <si>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</si>
  <si>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</si>
  <si>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</si>
  <si>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</si>
  <si>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</si>
  <si>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</si>
  <si>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</si>
  <si>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</si>
  <si>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</si>
  <si>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</si>
  <si>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</si>
  <si>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</si>
  <si>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</si>
  <si>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</si>
  <si>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</si>
  <si>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</si>
  <si>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</si>
  <si>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</si>
  <si>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</si>
  <si>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</si>
  <si>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</si>
  <si>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</si>
  <si>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</si>
  <si>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</si>
  <si>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</si>
  <si>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</si>
  <si>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</si>
  <si>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</si>
  <si>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</si>
  <si>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</si>
  <si>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</si>
  <si>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</si>
  <si>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</si>
  <si>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</si>
  <si>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</si>
  <si>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</si>
  <si>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</si>
  <si>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</si>
  <si>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</si>
  <si>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</si>
  <si>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</si>
  <si>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</si>
  <si>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</si>
  <si>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</si>
  <si>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</si>
  <si>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</si>
  <si>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</si>
  <si>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</si>
  <si>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</si>
  <si>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</si>
  <si>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</si>
  <si>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</si>
  <si>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</si>
  <si>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</si>
  <si>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</si>
  <si>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</si>
  <si>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</si>
  <si>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</si>
  <si>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</si>
  <si>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</si>
  <si>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</si>
  <si>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</si>
  <si>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</si>
  <si>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</si>
  <si>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</si>
  <si>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</si>
  <si>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</si>
  <si>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</si>
  <si>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</si>
  <si>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</si>
  <si>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</si>
  <si>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</si>
  <si>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</si>
  <si>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</si>
  <si>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</si>
  <si>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</si>
  <si>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</si>
  <si>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</si>
  <si>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</si>
  <si>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</si>
  <si>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</si>
  <si>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</si>
  <si>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</si>
  <si>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</si>
  <si>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</si>
  <si>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</si>
  <si>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</si>
  <si>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</si>
  <si>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</si>
  <si>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</si>
  <si>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</si>
  <si>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</si>
  <si>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</si>
  <si>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</si>
  <si>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</si>
  <si>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</si>
  <si>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</si>
  <si>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</si>
  <si>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</si>
  <si>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</si>
  <si>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</si>
  <si>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</si>
  <si>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</si>
  <si>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</si>
  <si>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</si>
  <si>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</si>
  <si>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</si>
  <si>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</si>
  <si>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</si>
  <si>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</si>
  <si>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</si>
  <si>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</si>
  <si>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</si>
  <si>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</si>
  <si>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</si>
  <si>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</si>
  <si>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</si>
  <si>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</si>
  <si>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</si>
  <si>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</si>
  <si>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</si>
  <si>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</si>
  <si>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</si>
  <si>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</si>
  <si>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</si>
  <si>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</si>
  <si>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</si>
  <si>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</si>
  <si>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</si>
  <si>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</si>
  <si>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</si>
  <si>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</si>
  <si>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</si>
  <si>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</si>
  <si>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</si>
  <si>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</si>
  <si>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</si>
  <si>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</si>
  <si>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</si>
  <si>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</si>
  <si>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</si>
  <si>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</si>
  <si>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</si>
  <si>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</si>
  <si>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</si>
  <si>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</si>
  <si>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</si>
  <si>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</si>
  <si>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</si>
  <si>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</si>
  <si>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</si>
  <si>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</si>
  <si>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</si>
  <si>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</si>
  <si>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</si>
  <si>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</si>
  <si>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</si>
  <si>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</si>
  <si>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</si>
  <si>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</si>
  <si>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</si>
  <si>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</si>
  <si>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</si>
  <si>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</si>
  <si>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</si>
  <si>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</si>
  <si>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</si>
  <si>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</si>
  <si>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</si>
  <si>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</si>
  <si>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</si>
  <si>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</si>
  <si>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</si>
  <si>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</si>
  <si>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</si>
  <si>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</si>
  <si>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</si>
  <si>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</si>
  <si>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</si>
  <si>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</si>
  <si>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</si>
  <si>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</si>
  <si>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</si>
  <si>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</si>
  <si>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</si>
  <si>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</si>
  <si>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</si>
  <si>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</si>
  <si>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</si>
  <si>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</si>
  <si>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</si>
  <si>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</si>
  <si>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</si>
  <si>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</si>
  <si>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</si>
  <si>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</si>
  <si>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</si>
  <si>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</si>
  <si>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</si>
  <si>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</si>
  <si>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</si>
  <si>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</si>
  <si>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</si>
  <si>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</si>
  <si>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</si>
  <si>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</si>
  <si>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</si>
  <si>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</si>
  <si>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</si>
  <si>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</si>
  <si>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</si>
  <si>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</si>
  <si>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</si>
  <si>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</si>
  <si>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</si>
  <si>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</si>
  <si>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</si>
  <si>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</si>
  <si>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</si>
  <si>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</si>
  <si>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</si>
  <si>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</si>
  <si>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</si>
  <si>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</si>
  <si>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</si>
  <si>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</si>
  <si>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</si>
  <si>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</si>
  <si>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</si>
  <si>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</si>
  <si>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</si>
  <si>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</si>
  <si>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</si>
  <si>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</si>
  <si>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</si>
  <si>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</si>
  <si>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</si>
  <si>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</si>
  <si>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</si>
  <si>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</si>
  <si>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</si>
  <si>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</si>
  <si>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</si>
  <si>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</si>
  <si>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</si>
  <si>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</si>
  <si>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</si>
  <si>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</si>
  <si>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</si>
  <si>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</si>
  <si>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</si>
  <si>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</si>
  <si>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</si>
  <si>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</si>
  <si>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</si>
  <si>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</si>
  <si>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</si>
  <si>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</si>
  <si>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</si>
  <si>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</si>
  <si>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</si>
  <si>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</si>
  <si>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</si>
  <si>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</si>
  <si>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</si>
  <si>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</si>
  <si>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</si>
  <si>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</si>
  <si>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</si>
  <si>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</si>
  <si>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</si>
  <si>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</si>
  <si>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</si>
  <si>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</si>
  <si>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</si>
  <si>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</si>
  <si>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</si>
  <si>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</si>
  <si>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</si>
  <si>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</si>
  <si>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</si>
  <si>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</si>
  <si>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</si>
  <si>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</si>
  <si>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</si>
  <si>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</si>
  <si>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</si>
  <si>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</si>
  <si>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</si>
  <si>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</si>
  <si>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</si>
  <si>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</si>
  <si>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</si>
  <si>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</si>
  <si>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</si>
  <si>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</si>
  <si>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</si>
  <si>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</si>
  <si>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</si>
  <si>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</si>
  <si>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</si>
  <si>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</si>
  <si>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</si>
  <si>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</si>
  <si>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</si>
  <si>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</si>
  <si>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</si>
  <si>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</si>
  <si>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</si>
  <si>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</si>
  <si>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</si>
  <si>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</si>
  <si>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</si>
  <si>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</si>
  <si>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</si>
  <si>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</si>
  <si>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</si>
  <si>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</si>
  <si>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</si>
  <si>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</si>
  <si>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</si>
  <si>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</si>
  <si>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</si>
  <si>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</si>
  <si>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</si>
  <si>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</si>
  <si>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</si>
  <si>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</si>
  <si>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</si>
  <si>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</si>
  <si>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</si>
  <si>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</si>
  <si>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</si>
  <si>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</si>
  <si>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</si>
  <si>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</si>
  <si>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</si>
  <si>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</si>
  <si>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</si>
  <si>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</si>
  <si>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</si>
  <si>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</si>
  <si>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</si>
  <si>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</si>
  <si>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</si>
  <si>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</si>
  <si>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</si>
  <si>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</si>
  <si>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</si>
  <si>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</si>
  <si>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</si>
  <si>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</si>
  <si>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</si>
  <si>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</si>
  <si>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</si>
  <si>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</si>
  <si>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</si>
  <si>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</si>
  <si>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</si>
  <si>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</si>
  <si>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</si>
  <si>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</si>
  <si>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</si>
  <si>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</si>
  <si>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</si>
  <si>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</si>
  <si>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</si>
  <si>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</si>
  <si>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</si>
  <si>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</si>
  <si>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</si>
  <si>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</si>
  <si>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</si>
  <si>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</si>
  <si>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</si>
  <si>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</si>
  <si>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</si>
  <si>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</si>
  <si>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</si>
  <si>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</si>
  <si>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</si>
  <si>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</si>
  <si>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</si>
  <si>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</si>
  <si>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</si>
  <si>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</si>
  <si>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</si>
  <si>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</si>
  <si>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</si>
  <si>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</si>
  <si>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</si>
  <si>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</si>
  <si>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</si>
  <si>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</si>
  <si>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</si>
  <si>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</si>
  <si>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</si>
  <si>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</si>
  <si>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</si>
  <si>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</si>
  <si>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</si>
  <si>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</si>
  <si>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</si>
  <si>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</si>
  <si>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</si>
  <si>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</si>
  <si>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</si>
  <si>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</si>
  <si>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</si>
  <si>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</si>
  <si>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</si>
  <si>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</si>
  <si>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</si>
  <si>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</si>
  <si>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</si>
  <si>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</si>
  <si>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</si>
  <si>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</si>
  <si>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</si>
  <si>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</si>
  <si>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</si>
  <si>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</si>
  <si>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</si>
  <si>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</si>
  <si>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</si>
  <si>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</si>
  <si>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</si>
  <si>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</si>
  <si>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</si>
  <si>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</si>
  <si>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</si>
  <si>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</si>
  <si>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</si>
  <si>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</si>
  <si>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</si>
  <si>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</si>
  <si>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</si>
  <si>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</si>
  <si>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</si>
  <si>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</si>
  <si>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</si>
  <si>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</si>
  <si>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</si>
  <si>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</si>
  <si>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</si>
  <si>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</si>
  <si>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</si>
  <si>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</si>
  <si>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</si>
  <si>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</si>
  <si>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</si>
  <si>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</si>
  <si>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</si>
  <si>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</si>
  <si>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</si>
  <si>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</si>
  <si>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</si>
  <si>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</si>
  <si>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</si>
  <si>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</si>
  <si>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</si>
  <si>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</si>
  <si>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</si>
  <si>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</si>
  <si>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</si>
  <si>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</si>
  <si>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</si>
  <si>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</si>
  <si>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</si>
  <si>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</si>
  <si>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</si>
  <si>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</si>
  <si>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</si>
  <si>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</si>
  <si>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</si>
  <si>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</si>
  <si>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</si>
  <si>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</si>
  <si>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</si>
  <si>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</si>
  <si>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</si>
  <si>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</si>
  <si>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</si>
  <si>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</si>
  <si>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</si>
  <si>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</si>
  <si>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</si>
  <si>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</si>
  <si>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</si>
  <si>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</si>
  <si>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</si>
  <si>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</si>
  <si>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</si>
  <si>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</si>
  <si>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</si>
  <si>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</si>
  <si>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</si>
  <si>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</si>
  <si>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</si>
  <si>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</si>
  <si>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</si>
  <si>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</si>
  <si>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</si>
  <si>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</si>
  <si>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</si>
  <si>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</si>
  <si>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</si>
  <si>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</si>
  <si>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</si>
  <si>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</si>
  <si>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</si>
  <si>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</si>
  <si>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</si>
  <si>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</si>
  <si>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</si>
  <si>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</si>
  <si>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</si>
  <si>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</si>
  <si>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</si>
  <si>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</si>
  <si>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</si>
  <si>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</si>
  <si>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</si>
  <si>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</si>
  <si>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</si>
  <si>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</si>
  <si>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</si>
  <si>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</si>
  <si>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</si>
  <si>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</si>
  <si>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</si>
  <si>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</si>
  <si>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</si>
  <si>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</si>
  <si>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</si>
  <si>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</si>
  <si>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</si>
  <si>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</si>
  <si>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</si>
  <si>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</si>
  <si>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</si>
  <si>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</si>
  <si>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</si>
  <si>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</si>
  <si>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</si>
  <si>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</si>
  <si>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</si>
  <si>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</si>
  <si>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</si>
  <si>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</si>
  <si>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</si>
  <si>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</si>
  <si>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</si>
  <si>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</si>
  <si>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</si>
  <si>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</si>
  <si>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</si>
  <si>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</si>
  <si>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</si>
  <si>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</si>
  <si>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</si>
  <si>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</si>
  <si>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</si>
  <si>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</si>
  <si>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</si>
  <si>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</si>
  <si>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</si>
  <si>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</si>
  <si>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</si>
  <si>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</si>
  <si>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</si>
  <si>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</si>
  <si>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</si>
  <si>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</si>
  <si>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</si>
  <si>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</si>
  <si>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</si>
  <si>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</si>
  <si>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</si>
  <si>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</si>
  <si>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</si>
  <si>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</si>
  <si>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</si>
  <si>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</si>
  <si>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</si>
  <si>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</si>
  <si>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</si>
  <si>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</si>
  <si>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</si>
  <si>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</si>
  <si>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</si>
  <si>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</si>
  <si>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</si>
  <si>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</si>
  <si>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</si>
  <si>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</si>
  <si>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</si>
  <si>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</si>
  <si>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</si>
  <si>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</si>
  <si>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</si>
  <si>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</si>
  <si>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</si>
  <si>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</si>
  <si>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</si>
  <si>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</si>
  <si>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</si>
  <si>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</si>
  <si>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</si>
  <si>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</si>
  <si>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</si>
  <si>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</si>
  <si>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</si>
  <si>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</si>
  <si>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</si>
  <si>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</si>
  <si>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</si>
  <si>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</si>
  <si>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</si>
  <si>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</si>
  <si>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</si>
  <si>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</si>
  <si>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</si>
  <si>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</si>
  <si>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</si>
  <si>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</si>
  <si>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</si>
  <si>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</si>
  <si>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</si>
  <si>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</si>
  <si>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</si>
  <si>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</si>
  <si>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</si>
  <si>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</si>
  <si>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</si>
  <si>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</si>
  <si>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</si>
  <si>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</si>
  <si>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</si>
  <si>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</si>
  <si>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</si>
  <si>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</si>
  <si>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</si>
  <si>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</si>
  <si>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</si>
  <si>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</si>
  <si>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</si>
  <si>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</si>
  <si>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</si>
  <si>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</si>
  <si>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</si>
  <si>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</si>
  <si>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</si>
  <si>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</si>
  <si>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</si>
  <si>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</si>
  <si>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</si>
  <si>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</si>
  <si>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</si>
  <si>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</si>
  <si>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</si>
  <si>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</si>
  <si>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</si>
  <si>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</si>
  <si>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</si>
  <si>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</si>
  <si>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</si>
  <si>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</si>
  <si>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</si>
  <si>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</si>
  <si>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</si>
  <si>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</si>
  <si>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</si>
  <si>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</si>
  <si>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</si>
  <si>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</si>
  <si>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</si>
  <si>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</si>
  <si>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</si>
  <si>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</si>
  <si>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</si>
  <si>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</si>
  <si>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</si>
  <si>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</si>
  <si>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</si>
  <si>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</si>
  <si>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</si>
  <si>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</si>
  <si>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</si>
  <si>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</si>
  <si>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</si>
  <si>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</si>
  <si>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</si>
  <si>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</si>
  <si>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</si>
  <si>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</si>
  <si>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</si>
  <si>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</si>
  <si>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</si>
  <si>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</si>
  <si>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</si>
  <si>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</si>
  <si>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</si>
  <si>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</si>
  <si>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</si>
  <si>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</si>
  <si>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</si>
  <si>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</si>
  <si>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</si>
  <si>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</si>
  <si>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</si>
  <si>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</si>
  <si>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</si>
  <si>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</si>
  <si>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</si>
  <si>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</si>
  <si>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</si>
  <si>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</si>
  <si>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</si>
  <si>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</si>
  <si>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</si>
  <si>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</si>
  <si>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</si>
  <si>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</si>
  <si>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</si>
  <si>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</si>
  <si>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</si>
  <si>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</si>
  <si>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</si>
  <si>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</si>
  <si>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</si>
  <si>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</si>
  <si>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</si>
  <si>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</si>
  <si>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</si>
  <si>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</si>
  <si>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</si>
  <si>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</si>
  <si>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</si>
  <si>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</si>
  <si>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</si>
  <si>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</si>
  <si>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</si>
  <si>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</si>
  <si>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</si>
  <si>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</si>
  <si>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</si>
  <si>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</si>
  <si>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</si>
  <si>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</si>
  <si>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</si>
  <si>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</si>
  <si>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</si>
  <si>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</si>
  <si>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</si>
  <si>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</si>
  <si>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</si>
  <si>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</si>
  <si>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</si>
  <si>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</si>
  <si>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</si>
  <si>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</si>
  <si>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</si>
  <si>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</si>
  <si>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</si>
  <si>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</si>
  <si>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</si>
  <si>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</si>
  <si>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</si>
  <si>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</si>
  <si>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</si>
  <si>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</si>
  <si>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</si>
  <si>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</si>
  <si>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</si>
  <si>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</si>
  <si>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</si>
  <si>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</si>
  <si>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</si>
  <si>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</si>
  <si>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</si>
  <si>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</si>
  <si>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</si>
  <si>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</si>
  <si>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</si>
  <si>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</si>
  <si>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</si>
  <si>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</si>
  <si>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</si>
  <si>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</si>
  <si>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</si>
  <si>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</si>
  <si>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</si>
  <si>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</si>
  <si>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</si>
  <si>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</si>
  <si>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</si>
  <si>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</si>
  <si>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</si>
  <si>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</si>
  <si>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</si>
  <si>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</si>
  <si>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</si>
  <si>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</si>
  <si>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</si>
  <si>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</si>
  <si>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</si>
  <si>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</si>
  <si>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</si>
  <si>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</si>
  <si>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</si>
  <si>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</si>
  <si>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</si>
  <si>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</si>
  <si>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</si>
  <si>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</si>
  <si>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</si>
  <si>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</si>
  <si>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</si>
  <si>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</si>
  <si>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</si>
  <si>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</si>
  <si>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</si>
  <si>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</si>
  <si>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</si>
  <si>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</si>
  <si>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</si>
  <si>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</si>
  <si>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</si>
  <si>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</si>
  <si>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</si>
  <si>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</si>
  <si>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</si>
  <si>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</si>
  <si>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</si>
  <si>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</si>
  <si>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</si>
  <si>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</si>
  <si>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</si>
  <si>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</si>
  <si>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</si>
  <si>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</si>
  <si>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</si>
  <si>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</si>
  <si>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</si>
  <si>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</si>
  <si>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</si>
  <si>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</si>
  <si>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</si>
  <si>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</si>
  <si>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</si>
  <si>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</si>
  <si>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</si>
  <si>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</si>
  <si>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</si>
  <si>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</si>
  <si>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</si>
  <si>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</si>
  <si>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</si>
  <si>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</si>
  <si>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</si>
  <si>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</si>
  <si>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</si>
  <si>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</si>
  <si>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</si>
  <si>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</si>
  <si>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</si>
  <si>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</si>
  <si>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</si>
  <si>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</si>
  <si>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</si>
  <si>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</si>
  <si>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</si>
  <si>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</si>
  <si>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</si>
  <si>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</si>
  <si>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</si>
  <si>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</si>
  <si>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</si>
  <si>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</si>
  <si>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</si>
  <si>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</si>
  <si>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</si>
  <si>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</si>
  <si>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</si>
  <si>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</si>
  <si>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</si>
  <si>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</si>
  <si>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</si>
  <si>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</si>
  <si>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</si>
  <si>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</si>
  <si>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</si>
  <si>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</si>
  <si>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</si>
  <si>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</si>
  <si>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</si>
  <si>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</si>
  <si>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</si>
  <si>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</si>
  <si>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</si>
  <si>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</si>
  <si>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</si>
  <si>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</si>
  <si>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</si>
  <si>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</si>
  <si>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</si>
  <si>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</si>
  <si>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</si>
  <si>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</si>
  <si>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</si>
  <si>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</si>
  <si>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</si>
  <si>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</si>
  <si>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</si>
  <si>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</si>
  <si>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</si>
  <si>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</si>
  <si>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</si>
  <si>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</si>
  <si>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</si>
  <si>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</si>
  <si>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</si>
  <si>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</si>
  <si>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</si>
  <si>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</si>
  <si>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</si>
  <si>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</si>
  <si>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</si>
  <si>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</si>
  <si>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</si>
  <si>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</si>
  <si>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</si>
  <si>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</si>
  <si>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</si>
  <si>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</si>
  <si>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</si>
  <si>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</si>
  <si>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</si>
  <si>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</si>
  <si>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</si>
  <si>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</si>
  <si>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</si>
  <si>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</si>
  <si>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</si>
  <si>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</si>
  <si>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</si>
  <si>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</si>
  <si>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</si>
  <si>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</si>
  <si>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</si>
  <si>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</si>
  <si>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</si>
  <si>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</si>
  <si>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</si>
  <si>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</si>
  <si>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</si>
  <si>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</si>
  <si>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</si>
  <si>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</si>
  <si>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</si>
  <si>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</si>
  <si>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</si>
  <si>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</si>
  <si>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</si>
  <si>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</si>
  <si>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</si>
  <si>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</si>
  <si>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</si>
  <si>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</si>
  <si>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</si>
  <si>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</si>
  <si>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</si>
  <si>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</si>
  <si>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</si>
  <si>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</si>
  <si>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</si>
  <si>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</si>
  <si>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</si>
  <si>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</si>
  <si>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</si>
  <si>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</si>
  <si>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</si>
  <si>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</si>
  <si>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</si>
  <si>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</si>
  <si>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</si>
  <si>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</si>
  <si>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</si>
  <si>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</si>
  <si>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</si>
  <si>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</si>
  <si>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</si>
  <si>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</si>
  <si>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</si>
  <si>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</si>
  <si>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</si>
  <si>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</si>
  <si>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</si>
  <si>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</si>
  <si>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</si>
  <si>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</si>
  <si>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</si>
  <si>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</si>
  <si>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</si>
  <si>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</si>
  <si>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</si>
  <si>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</si>
  <si>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</si>
  <si>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</si>
  <si>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</si>
  <si>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</si>
  <si>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</si>
  <si>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</si>
  <si>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</si>
  <si>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</si>
  <si>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</si>
  <si>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</si>
  <si>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</si>
  <si>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</si>
  <si>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</si>
  <si>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</si>
  <si>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</si>
  <si>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</si>
  <si>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</si>
  <si>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</si>
  <si>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</si>
  <si>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</si>
  <si>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</si>
  <si>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</si>
  <si>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</si>
  <si>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</si>
  <si>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</si>
  <si>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</si>
  <si>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</si>
  <si>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</si>
  <si>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</si>
  <si>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</si>
  <si>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</si>
  <si>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</si>
  <si>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</si>
  <si>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</si>
  <si>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</si>
  <si>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</si>
  <si>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</si>
  <si>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</si>
  <si>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</si>
  <si>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</si>
  <si>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</si>
  <si>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</si>
  <si>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</si>
  <si>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</si>
  <si>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</si>
  <si>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</si>
  <si>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</si>
  <si>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</si>
  <si>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</si>
  <si>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</si>
  <si>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</si>
  <si>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</si>
  <si>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</si>
  <si>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</si>
  <si>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</si>
  <si>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</si>
  <si>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</si>
  <si>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</si>
  <si>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</si>
  <si>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</si>
  <si>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</si>
  <si>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</si>
  <si>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</si>
  <si>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</si>
  <si>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</si>
  <si>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</si>
  <si>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</si>
  <si>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</si>
  <si>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</si>
  <si>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</si>
  <si>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</si>
  <si>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</si>
  <si>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</si>
  <si>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</si>
  <si>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</si>
  <si>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</si>
  <si>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</si>
  <si>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</si>
  <si>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</si>
  <si>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</si>
  <si>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</si>
  <si>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</si>
  <si>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</si>
  <si>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</si>
  <si>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</si>
  <si>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</si>
  <si>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</si>
  <si>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</si>
  <si>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</si>
  <si>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</si>
  <si>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</si>
  <si>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</si>
  <si>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</si>
  <si>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</si>
  <si>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</si>
  <si>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</si>
  <si>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</si>
  <si>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</si>
  <si>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</si>
  <si>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</si>
  <si>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</si>
  <si>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</si>
  <si>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</si>
  <si>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</si>
  <si>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</si>
  <si>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</si>
  <si>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</si>
  <si>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</si>
  <si>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</si>
  <si>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</si>
  <si>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</si>
  <si>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</si>
  <si>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</si>
  <si>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</si>
  <si>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</si>
  <si>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</si>
  <si>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</si>
  <si>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</si>
  <si>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</si>
  <si>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</si>
  <si>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</si>
  <si>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</si>
  <si>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</si>
  <si>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</si>
  <si>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</si>
  <si>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</si>
  <si>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</si>
  <si>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</si>
  <si>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</si>
  <si>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</si>
  <si>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</si>
  <si>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</si>
  <si>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</si>
  <si>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</si>
  <si>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</si>
  <si>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</si>
  <si>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</si>
  <si>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</si>
  <si>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</si>
  <si>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</si>
  <si>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</si>
  <si>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</si>
  <si>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</si>
  <si>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</si>
  <si>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</si>
  <si>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</si>
  <si>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</si>
  <si>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</si>
  <si>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</si>
  <si>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</si>
  <si>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</si>
  <si>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</si>
  <si>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</si>
  <si>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</si>
  <si>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</si>
  <si>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</si>
  <si>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</si>
  <si>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</si>
  <si>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</si>
  <si>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</si>
  <si>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</si>
  <si>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</si>
  <si>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</si>
  <si>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</si>
  <si>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</si>
  <si>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</si>
  <si>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</si>
  <si>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</si>
  <si>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</si>
  <si>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</si>
  <si>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</si>
  <si>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</si>
  <si>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</si>
  <si>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</si>
  <si>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</si>
  <si>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</si>
  <si>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</si>
  <si>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</si>
  <si>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</si>
  <si>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</si>
  <si>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</si>
  <si>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</si>
  <si>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</si>
  <si>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</si>
  <si>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</si>
  <si>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</si>
  <si>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</si>
  <si>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</si>
  <si>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</si>
  <si>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</si>
  <si>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</si>
  <si>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</si>
  <si>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</si>
  <si>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</si>
  <si>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</si>
  <si>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</si>
  <si>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</si>
  <si>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</si>
  <si>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</si>
  <si>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</si>
  <si>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</si>
  <si>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</si>
  <si>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</si>
  <si>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</si>
  <si>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</si>
  <si>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</si>
  <si>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</si>
  <si>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</si>
  <si>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</si>
  <si>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</si>
  <si>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</si>
  <si>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</si>
  <si>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</si>
  <si>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</si>
  <si>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</si>
  <si>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</si>
  <si>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</si>
  <si>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</si>
  <si>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</si>
  <si>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</si>
  <si>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</si>
  <si>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</si>
  <si>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</si>
  <si>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</si>
  <si>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</si>
  <si>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</si>
  <si>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</si>
  <si>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</si>
  <si>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</si>
  <si>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</si>
  <si>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</si>
  <si>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</si>
  <si>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</si>
  <si>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</si>
  <si>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</si>
  <si>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</si>
  <si>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</si>
  <si>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</si>
  <si>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</si>
  <si>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</si>
  <si>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</si>
  <si>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</si>
  <si>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</si>
  <si>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</si>
  <si>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</si>
  <si>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</si>
  <si>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</si>
  <si>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</si>
  <si>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</si>
  <si>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</si>
  <si>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</si>
  <si>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</si>
  <si>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</si>
  <si>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</si>
  <si>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</si>
  <si>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</si>
  <si>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</si>
  <si>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</si>
  <si>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</si>
  <si>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</si>
  <si>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</si>
  <si>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</si>
  <si>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</si>
  <si>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</si>
  <si>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</si>
  <si>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</si>
  <si>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</si>
  <si>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</si>
  <si>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</si>
  <si>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</si>
  <si>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</si>
  <si>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</si>
  <si>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</si>
  <si>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</si>
  <si>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</si>
  <si>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</si>
  <si>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</si>
  <si>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</si>
  <si>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</si>
  <si>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</si>
  <si>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</si>
  <si>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</si>
  <si>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</si>
  <si>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</si>
  <si>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</si>
  <si>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</si>
  <si>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</si>
  <si>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</si>
  <si>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</si>
  <si>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</si>
  <si>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</si>
  <si>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</si>
  <si>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</si>
  <si>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</si>
  <si>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</si>
  <si>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</si>
  <si>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</si>
  <si>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</si>
  <si>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</si>
  <si>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</si>
  <si>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</si>
  <si>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</si>
  <si>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</si>
  <si>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</si>
  <si>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</si>
  <si>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</si>
  <si>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</si>
  <si>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</si>
  <si>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</si>
  <si>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</si>
  <si>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</si>
  <si>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</si>
  <si>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</si>
  <si>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</si>
  <si>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</si>
  <si>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</si>
  <si>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</si>
  <si>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</si>
  <si>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</si>
  <si>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</si>
  <si>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</si>
  <si>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</si>
  <si>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</si>
  <si>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</si>
  <si>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</si>
  <si>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</si>
  <si>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</si>
  <si>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</si>
  <si>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</si>
  <si>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</si>
  <si>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</si>
  <si>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</si>
  <si>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</si>
  <si>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</si>
  <si>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</si>
  <si>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</si>
  <si>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</si>
  <si>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</si>
  <si>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</si>
  <si>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</si>
  <si>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</si>
  <si>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</si>
  <si>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</si>
  <si>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</si>
  <si>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</si>
  <si>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</si>
  <si>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</si>
  <si>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</si>
  <si>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</si>
  <si>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</si>
  <si>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</si>
  <si>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</si>
  <si>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</si>
  <si>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</si>
  <si>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</si>
  <si>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</si>
  <si>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</si>
  <si>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</si>
  <si>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</si>
  <si>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</si>
  <si>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</si>
  <si>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</si>
  <si>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</si>
  <si>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</si>
  <si>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</si>
  <si>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</si>
  <si>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</si>
  <si>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</si>
  <si>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</si>
  <si>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</si>
  <si>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</si>
  <si>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</si>
  <si>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</si>
  <si>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</si>
  <si>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</si>
  <si>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</si>
  <si>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</si>
  <si>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</si>
  <si>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</si>
  <si>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</si>
  <si>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</si>
  <si>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</si>
  <si>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</si>
  <si>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</si>
  <si>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</si>
  <si>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</si>
  <si>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</si>
  <si>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</si>
  <si>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</si>
  <si>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</si>
  <si>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</si>
  <si>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</si>
  <si>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</si>
  <si>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</si>
  <si>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</si>
  <si>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</si>
  <si>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</si>
  <si>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</si>
  <si>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</si>
  <si>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</si>
  <si>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</si>
  <si>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</si>
  <si>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</si>
  <si>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</si>
  <si>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</si>
  <si>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</si>
  <si>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</si>
  <si>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</si>
  <si>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</si>
  <si>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</si>
  <si>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</si>
  <si>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</si>
  <si>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</si>
  <si>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</si>
  <si>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</si>
  <si>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</si>
  <si>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</si>
  <si>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</si>
  <si>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</si>
  <si>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</si>
  <si>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</si>
  <si>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</si>
  <si>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</si>
  <si>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</si>
  <si>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</si>
  <si>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</si>
  <si>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</si>
  <si>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</si>
  <si>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</si>
  <si>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</si>
  <si>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</si>
  <si>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</si>
  <si>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</si>
  <si>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</si>
  <si>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</si>
  <si>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</si>
  <si>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</si>
  <si>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</si>
  <si>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</si>
  <si>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</si>
  <si>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</si>
  <si>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</si>
  <si>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</si>
  <si>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</si>
  <si>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</si>
  <si>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</si>
  <si>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</si>
  <si>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</si>
  <si>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</si>
  <si>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</si>
  <si>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</si>
  <si>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</si>
  <si>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</si>
  <si>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</si>
  <si>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</si>
  <si>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</si>
  <si>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</si>
  <si>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</si>
  <si>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</si>
  <si>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</si>
  <si>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</si>
  <si>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</si>
  <si>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</si>
  <si>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</si>
  <si>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</si>
  <si>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</si>
  <si>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</si>
  <si>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</si>
  <si>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</si>
  <si>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</si>
  <si>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</si>
  <si>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</si>
  <si>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</si>
  <si>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</si>
  <si>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</si>
  <si>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</si>
  <si>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</si>
  <si>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</si>
  <si>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</si>
  <si>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</si>
  <si>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</si>
  <si>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</si>
  <si>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</si>
  <si>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</si>
  <si>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</si>
  <si>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</si>
  <si>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</si>
  <si>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</si>
  <si>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</si>
  <si>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</si>
  <si>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</si>
  <si>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</si>
  <si>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</si>
  <si>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</si>
  <si>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</si>
  <si>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</si>
  <si>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</si>
  <si>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</si>
  <si>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</si>
  <si>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</si>
  <si>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</si>
  <si>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</si>
  <si>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</si>
  <si>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</si>
  <si>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</si>
  <si>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</si>
  <si>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</si>
  <si>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</si>
  <si>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</si>
  <si>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</si>
  <si>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</si>
  <si>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</si>
  <si>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</si>
  <si>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</si>
  <si>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</si>
  <si>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</si>
  <si>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</si>
  <si>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</si>
  <si>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</si>
  <si>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</si>
  <si>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</si>
  <si>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</si>
  <si>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</si>
  <si>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</si>
  <si>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</si>
  <si>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</si>
  <si>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</si>
  <si>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</si>
  <si>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</si>
  <si>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</si>
  <si>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</si>
  <si>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</si>
  <si>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</si>
  <si>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</si>
  <si>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</si>
  <si>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</si>
  <si>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</si>
  <si>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</si>
  <si>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</si>
  <si>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</si>
  <si>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</si>
  <si>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</si>
  <si>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</si>
  <si>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</si>
  <si>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</si>
  <si>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</si>
  <si>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</si>
  <si>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</si>
  <si>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</si>
  <si>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</si>
  <si>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</si>
  <si>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</si>
  <si>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</si>
  <si>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</si>
  <si>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</si>
  <si>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</si>
  <si>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</si>
  <si>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</si>
  <si>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</si>
  <si>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</si>
  <si>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</si>
  <si>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</si>
  <si>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</si>
  <si>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</si>
  <si>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</si>
  <si>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</si>
  <si>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</si>
  <si>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</si>
  <si>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</si>
  <si>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</si>
  <si>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</si>
  <si>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</si>
  <si>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</si>
  <si>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</si>
  <si>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</si>
  <si>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</si>
  <si>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</si>
  <si>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</si>
  <si>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</si>
  <si>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</si>
  <si>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</si>
  <si>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</si>
  <si>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</si>
  <si>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</si>
  <si>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</si>
  <si>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</si>
  <si>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</si>
  <si>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</si>
  <si>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</si>
  <si>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</si>
  <si>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</si>
  <si>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</si>
  <si>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</si>
  <si>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</si>
  <si>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</si>
  <si>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</si>
  <si>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</si>
  <si>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</si>
  <si>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</si>
  <si>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</si>
  <si>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</si>
  <si>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</si>
  <si>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</si>
  <si>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</si>
  <si>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</si>
  <si>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</si>
  <si>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</si>
  <si>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</si>
  <si>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</si>
  <si>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</si>
  <si>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</si>
  <si>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</si>
  <si>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</si>
  <si>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</si>
  <si>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</si>
  <si>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</si>
  <si>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</si>
  <si>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</si>
  <si>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</si>
  <si>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</si>
  <si>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</si>
  <si>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</si>
  <si>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</si>
  <si>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</si>
  <si>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</si>
  <si>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</si>
  <si>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</si>
  <si>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</si>
  <si>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</si>
  <si>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</si>
  <si>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</si>
  <si>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</si>
  <si>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</si>
  <si>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</si>
  <si>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</si>
  <si>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</si>
  <si>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</si>
  <si>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</si>
  <si>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</si>
  <si>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</si>
  <si>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</si>
  <si>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</si>
  <si>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</si>
  <si>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</si>
  <si>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</si>
  <si>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</si>
  <si>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</si>
  <si>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</si>
  <si>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</si>
  <si>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</si>
  <si>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</si>
  <si>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</si>
  <si>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</si>
  <si>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</si>
  <si>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</si>
  <si>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</si>
  <si>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</si>
  <si>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</si>
  <si>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</si>
  <si>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</si>
  <si>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</si>
  <si>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</si>
  <si>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</si>
  <si>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</si>
  <si>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</si>
  <si>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</si>
  <si>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</si>
  <si>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</si>
  <si>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</si>
  <si>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</si>
  <si>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</si>
  <si>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</si>
  <si>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</si>
  <si>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</si>
  <si>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</si>
  <si>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</si>
  <si>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</si>
  <si>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</si>
  <si>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</si>
  <si>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</si>
  <si>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</si>
  <si>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</si>
  <si>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</si>
  <si>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</si>
  <si>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</si>
  <si>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</si>
  <si>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</si>
  <si>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</si>
  <si>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</si>
  <si>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CORPORACION EDUCATIVA SAN JOSE </t>
  </si>
  <si>
    <t>CORPORACION EDUCATIVA SAN JOSE</t>
  </si>
  <si>
    <t>045-2012</t>
  </si>
  <si>
    <t>040-2013</t>
  </si>
  <si>
    <t>028-2014</t>
  </si>
  <si>
    <t>033</t>
  </si>
  <si>
    <t>Prestación de servicio para el acompañamiento y fortalecimiento de las acciones pedagógicas, intencionadas y centradas en los intereses de las niñas, los niños en edades comprendidas entre los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</si>
  <si>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Prestación del servicio para la valoración y seguimiento del desarrollo de los niños y niñas entre los 2 a 5 años para detectar oportunamente a aquellos con riesgo o sospecha de problemas del desarrollo en las áreas de motricidad, audición, lenguaje, y conducta personal socia</t>
  </si>
  <si>
    <t xml:space="preserve">Prestación del servicio para la formación a padres , madres y docentes sobre el cuidado y crianza en la primera infancia para que fortalezcan la practicas de atención a los niños y niñas de 2 a 5 años </t>
  </si>
  <si>
    <t>Prestación de servicio para el acompañamiento y fortalecimiento de las acciones pedagógicas, intencionadas y centradas en los intereses de las niñas, los niños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</si>
  <si>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 xml:space="preserve">CENTRO EDUCATIVO EL CERRO </t>
  </si>
  <si>
    <t>CENTRO EDUCATIVO EL CERRO</t>
  </si>
  <si>
    <t xml:space="preserve">ASOCIACIÓN DE PADRES DE FAMILIA DE HOGARES DE BIENESTAR BARRIO PALO ALTO Y OTROS </t>
  </si>
  <si>
    <t xml:space="preserve">ASOCIACION PROGRESISTA COLOMBIANA DE DESARROLLO </t>
  </si>
  <si>
    <t>ASOCIACION PROGRESISTA COLOMBIANA DE DESARROLLO</t>
  </si>
  <si>
    <t xml:space="preserve">ASOCIACIÓN PROGRESISTA COLOMBIANA DE DESARROLLO </t>
  </si>
  <si>
    <t>ASOCIACIÓN PROGRESISTA COLOMBIANA DE DESARROLLO</t>
  </si>
  <si>
    <t xml:space="preserve">CENTRO EDUCATIVO MI PRIMERA ESTACION </t>
  </si>
  <si>
    <t>ASOCIACION DE PADRES DE FAMILIA DE LOS HOGARES DE BIENESTAR JUNTOS POR EL FUTURO DE LOS NIÑOS</t>
  </si>
  <si>
    <t>70-0509-2012</t>
  </si>
  <si>
    <t>70-0141-2015</t>
  </si>
  <si>
    <t>70-0218-2020</t>
  </si>
  <si>
    <t>70-0052-2015</t>
  </si>
  <si>
    <t>0010216</t>
  </si>
  <si>
    <t>0010217</t>
  </si>
  <si>
    <t>0010218</t>
  </si>
  <si>
    <t>00102019</t>
  </si>
  <si>
    <t>0010211</t>
  </si>
  <si>
    <t>0010214</t>
  </si>
  <si>
    <t>0010213</t>
  </si>
  <si>
    <t>0010212</t>
  </si>
  <si>
    <t>1010-2011</t>
  </si>
  <si>
    <t>0201-2013</t>
  </si>
  <si>
    <t>0003-2014</t>
  </si>
  <si>
    <t>1020 de 2012</t>
  </si>
  <si>
    <t>0003/2014</t>
  </si>
  <si>
    <t>0002/2015</t>
  </si>
  <si>
    <t>0202 de 2016</t>
  </si>
  <si>
    <t>0203 de 2017</t>
  </si>
  <si>
    <t>0202 de 2018</t>
  </si>
  <si>
    <t>0201-2019</t>
  </si>
  <si>
    <t>0002-2020</t>
  </si>
  <si>
    <t>70-0190-2020</t>
  </si>
  <si>
    <t>23-2019-268</t>
  </si>
  <si>
    <t>23-2011</t>
  </si>
  <si>
    <t>23-2012</t>
  </si>
  <si>
    <t>23-2013</t>
  </si>
  <si>
    <t>23-2014</t>
  </si>
  <si>
    <t>23-2015</t>
  </si>
  <si>
    <t>23-2016</t>
  </si>
  <si>
    <t>23-2017</t>
  </si>
  <si>
    <t>23-2018</t>
  </si>
  <si>
    <t>23-2019</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</si>
  <si>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</si>
  <si>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Prestar servicio para la atención a la primera infancia en los hogares comunitarios de bienestar HCB de conformidad del manual operativo para la modalidad comunitaria , el lineamiento técnico para la atención a la primera infancia y las directrices establecidas por el ICBF, en armonía con la política de estado , para el desarrollo integral de la primera infancia de cero a siempre .</t>
  </si>
  <si>
    <t xml:space="preserve">Atender a la primera infancia en el marco de la estrategia de cero a siempre de conformidad con las directrices lineamientos y parámetros establecidos por el ICBF a la entidad administradora de servicio, para que este asuma con su personal y bajo su exclusiva responsabilidad dicha atención. </t>
  </si>
  <si>
    <t>Prestación de servicio para el acompañamiento y fortalecimiento de las acciones pedagogicas,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y salud, nutrición, hábitos y estilos de vida saludables en las niñas, los niños y sus familias e implementando procesos de formación y acompañamiento a las familias como corresoponsables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</si>
  <si>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</si>
  <si>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</si>
  <si>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</si>
  <si>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</si>
  <si>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</si>
  <si>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</si>
  <si>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</si>
  <si>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Fortalecer el componente de Salud y Nutrición en la práctica de estilos de vida Saludables para la prevención de estados de malnutrición de los usuarios vinculados al nivel de pre escolar pre jardín y jardín, ubicados en el grupo de edad de 3 a 5 años</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</si>
  <si>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</si>
  <si>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 xml:space="preserve">Afianzar prácticas de acompañamiento a los padres de familia en la garantía de derechos de los niños y niñas beneficiaros del nivel de pre escolar pre jardín y jardín, ubicados en el grupo de edad de 3 a 5 años. </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</si>
  <si>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</si>
  <si>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Fortalecer practicas pedagógicas a desarrollar con los docentes del nivel de pre escolar pre jardín y jardín, ubicados en el grupo de edad de 3 a 5 años.</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</si>
  <si>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 .</t>
  </si>
  <si>
    <t>Desarrollar acciones pedagógicas, intencionadas y centradas en los intereses de las niñas, los niños en los grados de nivel de pre escolar pre jardín y jardín , ubicados en el grupo de edad de 3 a 5 años y sus familias, sus características particulares y culturales para promover su desarrollo integral</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</si>
  <si>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0 -5 años</t>
  </si>
  <si>
    <t xml:space="preserve">Prestar los servicios para la atención a la primera infancia en los hogares Comunitarios de Bienestar HCB de conformidad con el manual operativo de la modalidad comunitaria y e servicio HCB familia mujer e infancia. Fami , de conformidad con el manual operativo de la modalidad familia, el lineamiento técnico para la atención a la primera infancia y las directrices establecidas por el ICBF en armonía con la política de estado para el desarrollo integral de la primera infancia de cero a siempre </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</si>
  <si>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</si>
  <si>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</si>
  <si>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</si>
  <si>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</si>
  <si>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</si>
  <si>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FUNAPROCAR</t>
  </si>
  <si>
    <t>164-2017</t>
  </si>
  <si>
    <t>576-2017</t>
  </si>
  <si>
    <t>135-2019</t>
  </si>
  <si>
    <t>137-2019</t>
  </si>
  <si>
    <t>146-2019</t>
  </si>
  <si>
    <t>176-2019</t>
  </si>
  <si>
    <t>147-2019</t>
  </si>
  <si>
    <t>175-2019</t>
  </si>
  <si>
    <t>138-2019</t>
  </si>
  <si>
    <t>248-2018</t>
  </si>
  <si>
    <t>441-2018</t>
  </si>
  <si>
    <t>440-2018</t>
  </si>
  <si>
    <t>446-2018</t>
  </si>
  <si>
    <t>443-2018</t>
  </si>
  <si>
    <t>442-2018</t>
  </si>
  <si>
    <t>246-2018</t>
  </si>
  <si>
    <t>001-2011</t>
  </si>
  <si>
    <t>003-2012</t>
  </si>
  <si>
    <t>005-2013</t>
  </si>
  <si>
    <t>006-2014</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</si>
  <si>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</si>
  <si>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</si>
  <si>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</si>
  <si>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</si>
  <si>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</si>
  <si>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</si>
  <si>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</si>
  <si>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</si>
  <si>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150-2020</t>
  </si>
  <si>
    <t>175-2020</t>
  </si>
  <si>
    <t>21/02/2020</t>
  </si>
  <si>
    <t>30/11/2020</t>
  </si>
  <si>
    <t>157-2020</t>
  </si>
  <si>
    <t>181-2020</t>
  </si>
  <si>
    <t>Atención a la Primera Infancia en el marco de la estartegia de cero a siempre de conformidad con los lineamientos directirces y parametros establecidos por el ICBF a la Entidad adminsitradora de servicio - Hogares Infantiles</t>
  </si>
  <si>
    <t xml:space="preserve">Atención a la primera infancia en el marco de la estrategía de cero a siempre de conformidad con los lineamientos, directrices y parametros establecidos por el ICBF a la entidad administradora de servicios - DIMF </t>
  </si>
  <si>
    <t xml:space="preserve">Atención a la primera infancia en el marco de la estrategía de cero a siempre de conformidad con los lineamientos, directrices y parametros establecidos por el ICBF a la entidad administradora de servicios - CDI </t>
  </si>
  <si>
    <t>KEILIS ALEJANDRA TOVAR ORTEGA</t>
  </si>
  <si>
    <t>3137732354</t>
  </si>
  <si>
    <t>casasamigasmugesco@yahoo.com</t>
  </si>
  <si>
    <t>2021-13-10000233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</si>
  <si>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</si>
  <si>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SAN JOSE DE LOS CAMPANOS CR. 101 SEC . SUEÑOS DEL FUTURO # 39a - 120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</si>
</sst>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02" zoomScale="85" zoomScaleNormal="85" zoomScaleSheetLayoutView="40" zoomScalePageLayoutView="40" workbookViewId="0">
      <selection activeCell="L207" sqref="L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2795</v>
      </c>
      <c r="D15" s="35"/>
      <c r="E15" s="35"/>
      <c r="F15" s="5"/>
      <c r="G15" s="32" t="s">
        <v>1168</v>
      </c>
      <c r="H15" s="103" t="s">
        <v>208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243"/>
      <c r="I20" s="149" t="s">
        <v>208</v>
      </c>
      <c r="J20" s="150" t="s">
        <v>210</v>
      </c>
      <c r="K20" s="151">
        <v>6265728966</v>
      </c>
      <c r="L20" s="152"/>
      <c r="M20" s="152">
        <v>44561</v>
      </c>
      <c r="N20" s="135">
        <f>+(M20-L20)/30</f>
        <v>1485.3666666666666</v>
      </c>
      <c r="O20" s="138"/>
      <c r="U20" s="134"/>
      <c r="V20" s="105">
        <f ca="1">NOW()</f>
        <v>44194.006240277777</v>
      </c>
      <c r="W20" s="105">
        <f ca="1">NOW()</f>
        <v>44194.006240277777</v>
      </c>
    </row>
    <row r="21" spans="1:23" ht="30" customHeight="1" outlineLevel="1" x14ac:dyDescent="0.25">
      <c r="A21" s="9"/>
      <c r="B21" s="71"/>
      <c r="C21" s="5"/>
      <c r="D21" s="5"/>
      <c r="E21" s="5"/>
      <c r="F21" s="5"/>
      <c r="G21" s="5"/>
      <c r="H21" s="70"/>
      <c r="I21" s="149" t="s">
        <v>208</v>
      </c>
      <c r="J21" s="150" t="s">
        <v>210</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MUJERES GESTORAS COMUNITARIAS DE LOS MONTES DE MARIA MUGESCO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40957</v>
      </c>
      <c r="F48" s="145">
        <v>41261</v>
      </c>
      <c r="G48" s="160">
        <f>IF(AND(E48&lt;&gt;"",F48&lt;&gt;""),((F48-E48)/30),"")</f>
        <v>10.133333333333333</v>
      </c>
      <c r="H48" s="114" t="s">
        <v>2682</v>
      </c>
      <c r="I48" s="113" t="s">
        <v>208</v>
      </c>
      <c r="J48" s="113" t="s">
        <v>210</v>
      </c>
      <c r="K48" s="116">
        <v>4000000</v>
      </c>
      <c r="L48" s="115" t="s">
        <v>1148</v>
      </c>
      <c r="M48" s="117">
        <v>1</v>
      </c>
      <c r="N48" s="115" t="s">
        <v>27</v>
      </c>
      <c r="O48" s="115" t="s">
        <v>1148</v>
      </c>
      <c r="P48" s="78"/>
    </row>
    <row r="49" spans="1:16" s="6" customFormat="1" ht="24.75" customHeight="1" x14ac:dyDescent="0.25">
      <c r="A49" s="143">
        <v>2</v>
      </c>
      <c r="B49" s="111" t="s">
        <v>2677</v>
      </c>
      <c r="C49" s="112" t="s">
        <v>32</v>
      </c>
      <c r="D49" s="110" t="s">
        <v>2679</v>
      </c>
      <c r="E49" s="145">
        <v>41337</v>
      </c>
      <c r="F49" s="145">
        <v>41612</v>
      </c>
      <c r="G49" s="160">
        <f t="shared" ref="G49:G50" si="2">IF(AND(E49&lt;&gt;"",F49&lt;&gt;""),((F49-E49)/30),"")</f>
        <v>9.1666666666666661</v>
      </c>
      <c r="H49" s="114" t="s">
        <v>2683</v>
      </c>
      <c r="I49" s="113" t="s">
        <v>208</v>
      </c>
      <c r="J49" s="113" t="s">
        <v>210</v>
      </c>
      <c r="K49" s="116">
        <v>6000000</v>
      </c>
      <c r="L49" s="115" t="s">
        <v>1148</v>
      </c>
      <c r="M49" s="117">
        <v>1</v>
      </c>
      <c r="N49" s="115" t="s">
        <v>27</v>
      </c>
      <c r="O49" s="115" t="s">
        <v>1148</v>
      </c>
      <c r="P49" s="78"/>
    </row>
    <row r="50" spans="1:16" s="6" customFormat="1" ht="24.75" customHeight="1" x14ac:dyDescent="0.25">
      <c r="A50" s="143">
        <v>3</v>
      </c>
      <c r="B50" s="111" t="s">
        <v>2677</v>
      </c>
      <c r="C50" s="112" t="s">
        <v>32</v>
      </c>
      <c r="D50" s="110" t="s">
        <v>2680</v>
      </c>
      <c r="E50" s="145">
        <v>41791</v>
      </c>
      <c r="F50" s="145">
        <v>42003</v>
      </c>
      <c r="G50" s="160">
        <f t="shared" si="2"/>
        <v>7.0666666666666664</v>
      </c>
      <c r="H50" s="119" t="s">
        <v>2684</v>
      </c>
      <c r="I50" s="113" t="s">
        <v>208</v>
      </c>
      <c r="J50" s="113" t="s">
        <v>210</v>
      </c>
      <c r="K50" s="116">
        <v>4000000</v>
      </c>
      <c r="L50" s="115" t="s">
        <v>1148</v>
      </c>
      <c r="M50" s="117">
        <v>1</v>
      </c>
      <c r="N50" s="115" t="s">
        <v>27</v>
      </c>
      <c r="O50" s="115" t="s">
        <v>1148</v>
      </c>
      <c r="P50" s="78"/>
    </row>
    <row r="51" spans="1:16" s="6" customFormat="1" ht="24.75" customHeight="1" outlineLevel="1" x14ac:dyDescent="0.25">
      <c r="A51" s="143">
        <v>4</v>
      </c>
      <c r="B51" s="111" t="s">
        <v>2677</v>
      </c>
      <c r="C51" s="112" t="s">
        <v>32</v>
      </c>
      <c r="D51" s="110" t="s">
        <v>2681</v>
      </c>
      <c r="E51" s="145">
        <v>42079</v>
      </c>
      <c r="F51" s="145">
        <v>42277</v>
      </c>
      <c r="G51" s="160">
        <f t="shared" ref="G51:G107" si="3">IF(AND(E51&lt;&gt;"",F51&lt;&gt;""),((F51-E51)/30),"")</f>
        <v>6.6</v>
      </c>
      <c r="H51" s="114" t="s">
        <v>2685</v>
      </c>
      <c r="I51" s="113" t="s">
        <v>208</v>
      </c>
      <c r="J51" s="113" t="s">
        <v>210</v>
      </c>
      <c r="K51" s="116">
        <v>5000000</v>
      </c>
      <c r="L51" s="115" t="s">
        <v>1148</v>
      </c>
      <c r="M51" s="117">
        <v>1</v>
      </c>
      <c r="N51" s="115" t="s">
        <v>27</v>
      </c>
      <c r="O51" s="115" t="s">
        <v>1148</v>
      </c>
      <c r="P51" s="78"/>
    </row>
    <row r="52" spans="1:16" s="7" customFormat="1" ht="24.75" customHeight="1" outlineLevel="1" x14ac:dyDescent="0.25">
      <c r="A52" s="144">
        <v>5</v>
      </c>
      <c r="B52" s="111" t="s">
        <v>2664</v>
      </c>
      <c r="C52" s="112" t="s">
        <v>31</v>
      </c>
      <c r="D52" s="110" t="s">
        <v>2695</v>
      </c>
      <c r="E52" s="145">
        <v>41257</v>
      </c>
      <c r="F52" s="145">
        <v>41834</v>
      </c>
      <c r="G52" s="160">
        <f t="shared" si="3"/>
        <v>19.233333333333334</v>
      </c>
      <c r="H52" s="119" t="s">
        <v>2729</v>
      </c>
      <c r="I52" s="113" t="s">
        <v>453</v>
      </c>
      <c r="J52" s="113" t="s">
        <v>981</v>
      </c>
      <c r="K52" s="116">
        <v>496457586</v>
      </c>
      <c r="L52" s="115" t="s">
        <v>1148</v>
      </c>
      <c r="M52" s="117">
        <v>1</v>
      </c>
      <c r="N52" s="115" t="s">
        <v>27</v>
      </c>
      <c r="O52" s="115" t="s">
        <v>1148</v>
      </c>
      <c r="P52" s="79"/>
    </row>
    <row r="53" spans="1:16" s="7" customFormat="1" ht="24.75" customHeight="1" outlineLevel="1" x14ac:dyDescent="0.25">
      <c r="A53" s="144">
        <v>6</v>
      </c>
      <c r="B53" s="111" t="s">
        <v>2664</v>
      </c>
      <c r="C53" s="112" t="s">
        <v>31</v>
      </c>
      <c r="D53" s="110" t="s">
        <v>2696</v>
      </c>
      <c r="E53" s="145">
        <v>43955</v>
      </c>
      <c r="F53" s="145">
        <v>44165</v>
      </c>
      <c r="G53" s="160">
        <f t="shared" si="3"/>
        <v>7</v>
      </c>
      <c r="H53" s="119" t="s">
        <v>2730</v>
      </c>
      <c r="I53" s="113" t="s">
        <v>453</v>
      </c>
      <c r="J53" s="113" t="s">
        <v>981</v>
      </c>
      <c r="K53" s="116">
        <v>872901004</v>
      </c>
      <c r="L53" s="115" t="s">
        <v>1148</v>
      </c>
      <c r="M53" s="117">
        <v>1</v>
      </c>
      <c r="N53" s="115" t="s">
        <v>1151</v>
      </c>
      <c r="O53" s="115" t="s">
        <v>26</v>
      </c>
      <c r="P53" s="79"/>
    </row>
    <row r="54" spans="1:16" s="7" customFormat="1" ht="24.75" customHeight="1" outlineLevel="1" x14ac:dyDescent="0.25">
      <c r="A54" s="144">
        <v>7</v>
      </c>
      <c r="B54" s="111" t="s">
        <v>2664</v>
      </c>
      <c r="C54" s="112" t="s">
        <v>31</v>
      </c>
      <c r="D54" s="110" t="s">
        <v>2697</v>
      </c>
      <c r="E54" s="145">
        <v>43955</v>
      </c>
      <c r="F54" s="145">
        <v>44165</v>
      </c>
      <c r="G54" s="160">
        <f t="shared" si="3"/>
        <v>7</v>
      </c>
      <c r="H54" s="114" t="s">
        <v>2730</v>
      </c>
      <c r="I54" s="113" t="s">
        <v>453</v>
      </c>
      <c r="J54" s="113" t="s">
        <v>981</v>
      </c>
      <c r="K54" s="118">
        <v>903637082</v>
      </c>
      <c r="L54" s="115" t="s">
        <v>1148</v>
      </c>
      <c r="M54" s="117">
        <v>1</v>
      </c>
      <c r="N54" s="115" t="s">
        <v>1151</v>
      </c>
      <c r="O54" s="115" t="s">
        <v>1148</v>
      </c>
      <c r="P54" s="79"/>
    </row>
    <row r="55" spans="1:16" s="7" customFormat="1" ht="24.75" customHeight="1" outlineLevel="1" x14ac:dyDescent="0.25">
      <c r="A55" s="144">
        <v>8</v>
      </c>
      <c r="B55" s="111" t="s">
        <v>2664</v>
      </c>
      <c r="C55" s="112" t="s">
        <v>31</v>
      </c>
      <c r="D55" s="110" t="s">
        <v>2698</v>
      </c>
      <c r="E55" s="145">
        <v>42028</v>
      </c>
      <c r="F55" s="145">
        <v>42369</v>
      </c>
      <c r="G55" s="160">
        <f t="shared" si="3"/>
        <v>11.366666666666667</v>
      </c>
      <c r="H55" s="114" t="s">
        <v>2731</v>
      </c>
      <c r="I55" s="113" t="s">
        <v>453</v>
      </c>
      <c r="J55" s="113" t="s">
        <v>981</v>
      </c>
      <c r="K55" s="118">
        <v>269997300</v>
      </c>
      <c r="L55" s="115" t="s">
        <v>1148</v>
      </c>
      <c r="M55" s="117">
        <v>1</v>
      </c>
      <c r="N55" s="115" t="s">
        <v>27</v>
      </c>
      <c r="O55" s="115" t="s">
        <v>26</v>
      </c>
      <c r="P55" s="79"/>
    </row>
    <row r="56" spans="1:16" s="7" customFormat="1" ht="24.75" customHeight="1" outlineLevel="1" x14ac:dyDescent="0.25">
      <c r="A56" s="144">
        <v>9</v>
      </c>
      <c r="B56" s="111" t="s">
        <v>2686</v>
      </c>
      <c r="C56" s="112" t="s">
        <v>32</v>
      </c>
      <c r="D56" s="110" t="s">
        <v>2699</v>
      </c>
      <c r="E56" s="145">
        <v>42402</v>
      </c>
      <c r="F56" s="145">
        <v>42668</v>
      </c>
      <c r="G56" s="160">
        <f t="shared" si="3"/>
        <v>8.8666666666666671</v>
      </c>
      <c r="H56" s="114" t="s">
        <v>2732</v>
      </c>
      <c r="I56" s="113" t="s">
        <v>453</v>
      </c>
      <c r="J56" s="113" t="s">
        <v>981</v>
      </c>
      <c r="K56" s="118">
        <v>10000000</v>
      </c>
      <c r="L56" s="115" t="s">
        <v>1148</v>
      </c>
      <c r="M56" s="117">
        <v>1</v>
      </c>
      <c r="N56" s="115" t="s">
        <v>27</v>
      </c>
      <c r="O56" s="115" t="s">
        <v>1148</v>
      </c>
      <c r="P56" s="79"/>
    </row>
    <row r="57" spans="1:16" s="7" customFormat="1" ht="24.75" customHeight="1" outlineLevel="1" x14ac:dyDescent="0.25">
      <c r="A57" s="144">
        <v>10</v>
      </c>
      <c r="B57" s="64" t="s">
        <v>2687</v>
      </c>
      <c r="C57" s="65" t="s">
        <v>32</v>
      </c>
      <c r="D57" s="63" t="s">
        <v>2700</v>
      </c>
      <c r="E57" s="145">
        <v>42768</v>
      </c>
      <c r="F57" s="145">
        <v>43036</v>
      </c>
      <c r="G57" s="160">
        <f t="shared" si="3"/>
        <v>8.9333333333333336</v>
      </c>
      <c r="H57" s="64" t="s">
        <v>2733</v>
      </c>
      <c r="I57" s="63" t="s">
        <v>453</v>
      </c>
      <c r="J57" s="63" t="s">
        <v>981</v>
      </c>
      <c r="K57" s="66">
        <v>11000000</v>
      </c>
      <c r="L57" s="65" t="s">
        <v>1148</v>
      </c>
      <c r="M57" s="67">
        <v>1</v>
      </c>
      <c r="N57" s="65" t="s">
        <v>27</v>
      </c>
      <c r="O57" s="65" t="s">
        <v>1148</v>
      </c>
      <c r="P57" s="79"/>
    </row>
    <row r="58" spans="1:16" s="7" customFormat="1" ht="24.75" customHeight="1" outlineLevel="1" x14ac:dyDescent="0.25">
      <c r="A58" s="144">
        <v>11</v>
      </c>
      <c r="B58" s="64" t="s">
        <v>2687</v>
      </c>
      <c r="C58" s="65" t="s">
        <v>32</v>
      </c>
      <c r="D58" s="63" t="s">
        <v>2701</v>
      </c>
      <c r="E58" s="145">
        <v>43134</v>
      </c>
      <c r="F58" s="145">
        <v>43397</v>
      </c>
      <c r="G58" s="160">
        <f t="shared" si="3"/>
        <v>8.7666666666666675</v>
      </c>
      <c r="H58" s="64" t="s">
        <v>2734</v>
      </c>
      <c r="I58" s="63" t="s">
        <v>453</v>
      </c>
      <c r="J58" s="63" t="s">
        <v>981</v>
      </c>
      <c r="K58" s="66">
        <v>12000000</v>
      </c>
      <c r="L58" s="65" t="s">
        <v>1148</v>
      </c>
      <c r="M58" s="67">
        <v>1</v>
      </c>
      <c r="N58" s="65" t="s">
        <v>27</v>
      </c>
      <c r="O58" s="65" t="s">
        <v>1148</v>
      </c>
      <c r="P58" s="79"/>
    </row>
    <row r="59" spans="1:16" s="7" customFormat="1" ht="24.75" customHeight="1" outlineLevel="1" x14ac:dyDescent="0.25">
      <c r="A59" s="144">
        <v>12</v>
      </c>
      <c r="B59" s="64" t="s">
        <v>2687</v>
      </c>
      <c r="C59" s="65" t="s">
        <v>32</v>
      </c>
      <c r="D59" s="63" t="s">
        <v>2702</v>
      </c>
      <c r="E59" s="145">
        <v>43497</v>
      </c>
      <c r="F59" s="145">
        <v>43759</v>
      </c>
      <c r="G59" s="160">
        <f t="shared" si="3"/>
        <v>8.7333333333333325</v>
      </c>
      <c r="H59" s="64" t="s">
        <v>2735</v>
      </c>
      <c r="I59" s="63" t="s">
        <v>453</v>
      </c>
      <c r="J59" s="63" t="s">
        <v>981</v>
      </c>
      <c r="K59" s="66">
        <v>10000000</v>
      </c>
      <c r="L59" s="65" t="s">
        <v>1148</v>
      </c>
      <c r="M59" s="67">
        <v>1</v>
      </c>
      <c r="N59" s="65" t="s">
        <v>27</v>
      </c>
      <c r="O59" s="65" t="s">
        <v>1148</v>
      </c>
      <c r="P59" s="79"/>
    </row>
    <row r="60" spans="1:16" s="7" customFormat="1" ht="24.75" customHeight="1" outlineLevel="1" x14ac:dyDescent="0.25">
      <c r="A60" s="144">
        <v>13</v>
      </c>
      <c r="B60" s="64" t="s">
        <v>2688</v>
      </c>
      <c r="C60" s="65" t="s">
        <v>32</v>
      </c>
      <c r="D60" s="63" t="s">
        <v>2703</v>
      </c>
      <c r="E60" s="145">
        <v>40758</v>
      </c>
      <c r="F60" s="145">
        <v>40908</v>
      </c>
      <c r="G60" s="160">
        <f t="shared" si="3"/>
        <v>5</v>
      </c>
      <c r="H60" s="64" t="s">
        <v>2736</v>
      </c>
      <c r="I60" s="63" t="s">
        <v>453</v>
      </c>
      <c r="J60" s="63" t="s">
        <v>981</v>
      </c>
      <c r="K60" s="66">
        <v>2200000</v>
      </c>
      <c r="L60" s="65" t="s">
        <v>1148</v>
      </c>
      <c r="M60" s="67">
        <v>1</v>
      </c>
      <c r="N60" s="65" t="s">
        <v>27</v>
      </c>
      <c r="O60" s="65" t="s">
        <v>1148</v>
      </c>
      <c r="P60" s="79"/>
    </row>
    <row r="61" spans="1:16" s="7" customFormat="1" ht="24.75" customHeight="1" outlineLevel="1" x14ac:dyDescent="0.25">
      <c r="A61" s="144">
        <v>14</v>
      </c>
      <c r="B61" s="64" t="s">
        <v>2688</v>
      </c>
      <c r="C61" s="65" t="s">
        <v>32</v>
      </c>
      <c r="D61" s="63" t="s">
        <v>2704</v>
      </c>
      <c r="E61" s="145">
        <v>41881</v>
      </c>
      <c r="F61" s="145">
        <v>42034</v>
      </c>
      <c r="G61" s="160">
        <f t="shared" si="3"/>
        <v>5.0999999999999996</v>
      </c>
      <c r="H61" s="64" t="s">
        <v>2737</v>
      </c>
      <c r="I61" s="63" t="s">
        <v>453</v>
      </c>
      <c r="J61" s="63" t="s">
        <v>981</v>
      </c>
      <c r="K61" s="66">
        <v>2000000</v>
      </c>
      <c r="L61" s="65" t="s">
        <v>1148</v>
      </c>
      <c r="M61" s="67">
        <v>1</v>
      </c>
      <c r="N61" s="65" t="s">
        <v>27</v>
      </c>
      <c r="O61" s="65" t="s">
        <v>1148</v>
      </c>
      <c r="P61" s="79"/>
    </row>
    <row r="62" spans="1:16" s="7" customFormat="1" ht="24.75" customHeight="1" outlineLevel="1" x14ac:dyDescent="0.25">
      <c r="A62" s="144">
        <v>15</v>
      </c>
      <c r="B62" s="64" t="s">
        <v>2688</v>
      </c>
      <c r="C62" s="65" t="s">
        <v>32</v>
      </c>
      <c r="D62" s="63" t="s">
        <v>2705</v>
      </c>
      <c r="E62" s="145">
        <v>41297</v>
      </c>
      <c r="F62" s="145">
        <v>41639</v>
      </c>
      <c r="G62" s="160">
        <f t="shared" si="3"/>
        <v>11.4</v>
      </c>
      <c r="H62" s="64" t="s">
        <v>2738</v>
      </c>
      <c r="I62" s="63" t="s">
        <v>453</v>
      </c>
      <c r="J62" s="63" t="s">
        <v>981</v>
      </c>
      <c r="K62" s="66">
        <v>2000000</v>
      </c>
      <c r="L62" s="65" t="s">
        <v>1148</v>
      </c>
      <c r="M62" s="67">
        <v>1</v>
      </c>
      <c r="N62" s="65" t="s">
        <v>27</v>
      </c>
      <c r="O62" s="65" t="s">
        <v>1148</v>
      </c>
      <c r="P62" s="79"/>
    </row>
    <row r="63" spans="1:16" s="7" customFormat="1" ht="24.75" customHeight="1" outlineLevel="1" x14ac:dyDescent="0.25">
      <c r="A63" s="144">
        <v>16</v>
      </c>
      <c r="B63" s="64" t="s">
        <v>2688</v>
      </c>
      <c r="C63" s="65" t="s">
        <v>32</v>
      </c>
      <c r="D63" s="63" t="s">
        <v>2706</v>
      </c>
      <c r="E63" s="145">
        <v>40939</v>
      </c>
      <c r="F63" s="145">
        <v>41273</v>
      </c>
      <c r="G63" s="160">
        <f t="shared" si="3"/>
        <v>11.133333333333333</v>
      </c>
      <c r="H63" s="64" t="s">
        <v>2739</v>
      </c>
      <c r="I63" s="63" t="s">
        <v>453</v>
      </c>
      <c r="J63" s="63" t="s">
        <v>981</v>
      </c>
      <c r="K63" s="66">
        <v>2500000</v>
      </c>
      <c r="L63" s="65" t="s">
        <v>1148</v>
      </c>
      <c r="M63" s="67">
        <v>1</v>
      </c>
      <c r="N63" s="65" t="s">
        <v>27</v>
      </c>
      <c r="O63" s="65" t="s">
        <v>1148</v>
      </c>
      <c r="P63" s="79"/>
    </row>
    <row r="64" spans="1:16" s="7" customFormat="1" ht="24.75" customHeight="1" outlineLevel="1" x14ac:dyDescent="0.25">
      <c r="A64" s="144">
        <v>17</v>
      </c>
      <c r="B64" s="64" t="s">
        <v>2689</v>
      </c>
      <c r="C64" s="65" t="s">
        <v>32</v>
      </c>
      <c r="D64" s="63" t="s">
        <v>2707</v>
      </c>
      <c r="E64" s="145">
        <v>40646</v>
      </c>
      <c r="F64" s="145">
        <v>40877</v>
      </c>
      <c r="G64" s="160">
        <f t="shared" si="3"/>
        <v>7.7</v>
      </c>
      <c r="H64" s="64" t="s">
        <v>2740</v>
      </c>
      <c r="I64" s="63" t="s">
        <v>453</v>
      </c>
      <c r="J64" s="63" t="s">
        <v>981</v>
      </c>
      <c r="K64" s="66">
        <v>6800000</v>
      </c>
      <c r="L64" s="65" t="s">
        <v>1148</v>
      </c>
      <c r="M64" s="67">
        <v>1</v>
      </c>
      <c r="N64" s="65" t="s">
        <v>27</v>
      </c>
      <c r="O64" s="65" t="s">
        <v>1148</v>
      </c>
      <c r="P64" s="79"/>
    </row>
    <row r="65" spans="1:16" s="7" customFormat="1" ht="24.75" customHeight="1" outlineLevel="1" x14ac:dyDescent="0.25">
      <c r="A65" s="144">
        <v>18</v>
      </c>
      <c r="B65" s="64" t="s">
        <v>2690</v>
      </c>
      <c r="C65" s="65" t="s">
        <v>32</v>
      </c>
      <c r="D65" s="63" t="s">
        <v>2708</v>
      </c>
      <c r="E65" s="145">
        <v>41306</v>
      </c>
      <c r="F65" s="145">
        <v>41572</v>
      </c>
      <c r="G65" s="160">
        <f t="shared" si="3"/>
        <v>8.8666666666666671</v>
      </c>
      <c r="H65" s="64" t="s">
        <v>2741</v>
      </c>
      <c r="I65" s="63" t="s">
        <v>453</v>
      </c>
      <c r="J65" s="63" t="s">
        <v>981</v>
      </c>
      <c r="K65" s="66">
        <v>5400000</v>
      </c>
      <c r="L65" s="65" t="s">
        <v>1148</v>
      </c>
      <c r="M65" s="67">
        <v>1</v>
      </c>
      <c r="N65" s="65" t="s">
        <v>27</v>
      </c>
      <c r="O65" s="65" t="s">
        <v>1148</v>
      </c>
      <c r="P65" s="79"/>
    </row>
    <row r="66" spans="1:16" s="7" customFormat="1" ht="24.75" customHeight="1" outlineLevel="1" x14ac:dyDescent="0.25">
      <c r="A66" s="144">
        <v>19</v>
      </c>
      <c r="B66" s="64" t="s">
        <v>2690</v>
      </c>
      <c r="C66" s="65" t="s">
        <v>32</v>
      </c>
      <c r="D66" s="63" t="s">
        <v>2709</v>
      </c>
      <c r="E66" s="145">
        <v>41673</v>
      </c>
      <c r="F66" s="145">
        <v>41942</v>
      </c>
      <c r="G66" s="160">
        <f t="shared" si="3"/>
        <v>8.9666666666666668</v>
      </c>
      <c r="H66" s="64" t="s">
        <v>2742</v>
      </c>
      <c r="I66" s="63" t="s">
        <v>453</v>
      </c>
      <c r="J66" s="63" t="s">
        <v>981</v>
      </c>
      <c r="K66" s="66">
        <v>6000000</v>
      </c>
      <c r="L66" s="65" t="s">
        <v>1148</v>
      </c>
      <c r="M66" s="67">
        <v>1</v>
      </c>
      <c r="N66" s="65" t="s">
        <v>27</v>
      </c>
      <c r="O66" s="65" t="s">
        <v>1148</v>
      </c>
      <c r="P66" s="79"/>
    </row>
    <row r="67" spans="1:16" s="7" customFormat="1" ht="24.75" customHeight="1" outlineLevel="1" x14ac:dyDescent="0.25">
      <c r="A67" s="144">
        <v>20</v>
      </c>
      <c r="B67" s="64" t="s">
        <v>2691</v>
      </c>
      <c r="C67" s="65" t="s">
        <v>32</v>
      </c>
      <c r="D67" s="63" t="s">
        <v>2707</v>
      </c>
      <c r="E67" s="145">
        <v>40737</v>
      </c>
      <c r="F67" s="145">
        <v>40846</v>
      </c>
      <c r="G67" s="160">
        <f t="shared" si="3"/>
        <v>3.6333333333333333</v>
      </c>
      <c r="H67" s="64" t="s">
        <v>2743</v>
      </c>
      <c r="I67" s="63" t="s">
        <v>453</v>
      </c>
      <c r="J67" s="63" t="s">
        <v>963</v>
      </c>
      <c r="K67" s="66">
        <v>4800000</v>
      </c>
      <c r="L67" s="65" t="s">
        <v>1148</v>
      </c>
      <c r="M67" s="67">
        <v>1</v>
      </c>
      <c r="N67" s="65" t="s">
        <v>27</v>
      </c>
      <c r="O67" s="65" t="s">
        <v>1148</v>
      </c>
      <c r="P67" s="79"/>
    </row>
    <row r="68" spans="1:16" s="7" customFormat="1" ht="24.75" customHeight="1" outlineLevel="1" x14ac:dyDescent="0.25">
      <c r="A68" s="144">
        <v>21</v>
      </c>
      <c r="B68" s="64" t="s">
        <v>2691</v>
      </c>
      <c r="C68" s="65" t="s">
        <v>32</v>
      </c>
      <c r="D68" s="63" t="s">
        <v>2710</v>
      </c>
      <c r="E68" s="145">
        <v>40938</v>
      </c>
      <c r="F68" s="145">
        <v>41215</v>
      </c>
      <c r="G68" s="160">
        <f t="shared" si="3"/>
        <v>9.2333333333333325</v>
      </c>
      <c r="H68" s="64" t="s">
        <v>2740</v>
      </c>
      <c r="I68" s="63" t="s">
        <v>453</v>
      </c>
      <c r="J68" s="63" t="s">
        <v>963</v>
      </c>
      <c r="K68" s="66">
        <v>5000000</v>
      </c>
      <c r="L68" s="65" t="s">
        <v>1148</v>
      </c>
      <c r="M68" s="67">
        <v>1</v>
      </c>
      <c r="N68" s="65" t="s">
        <v>27</v>
      </c>
      <c r="O68" s="65" t="s">
        <v>1148</v>
      </c>
      <c r="P68" s="79"/>
    </row>
    <row r="69" spans="1:16" s="7" customFormat="1" ht="24.75" customHeight="1" outlineLevel="1" x14ac:dyDescent="0.25">
      <c r="A69" s="144">
        <v>22</v>
      </c>
      <c r="B69" s="64" t="s">
        <v>2691</v>
      </c>
      <c r="C69" s="65" t="s">
        <v>32</v>
      </c>
      <c r="D69" s="63" t="s">
        <v>2708</v>
      </c>
      <c r="E69" s="145">
        <v>41309</v>
      </c>
      <c r="F69" s="145">
        <v>41542</v>
      </c>
      <c r="G69" s="160">
        <f t="shared" si="3"/>
        <v>7.7666666666666666</v>
      </c>
      <c r="H69" s="64" t="s">
        <v>2744</v>
      </c>
      <c r="I69" s="63" t="s">
        <v>453</v>
      </c>
      <c r="J69" s="63" t="s">
        <v>963</v>
      </c>
      <c r="K69" s="66">
        <v>6900000</v>
      </c>
      <c r="L69" s="65" t="s">
        <v>1148</v>
      </c>
      <c r="M69" s="67">
        <v>1</v>
      </c>
      <c r="N69" s="65" t="s">
        <v>27</v>
      </c>
      <c r="O69" s="65" t="s">
        <v>1148</v>
      </c>
      <c r="P69" s="79"/>
    </row>
    <row r="70" spans="1:16" s="7" customFormat="1" ht="24.75" customHeight="1" outlineLevel="1" x14ac:dyDescent="0.25">
      <c r="A70" s="144">
        <v>23</v>
      </c>
      <c r="B70" s="64" t="s">
        <v>2691</v>
      </c>
      <c r="C70" s="65" t="s">
        <v>32</v>
      </c>
      <c r="D70" s="63" t="s">
        <v>2711</v>
      </c>
      <c r="E70" s="145">
        <v>41673</v>
      </c>
      <c r="F70" s="145">
        <v>41942</v>
      </c>
      <c r="G70" s="160">
        <f t="shared" si="3"/>
        <v>8.9666666666666668</v>
      </c>
      <c r="H70" s="64" t="s">
        <v>2742</v>
      </c>
      <c r="I70" s="63" t="s">
        <v>453</v>
      </c>
      <c r="J70" s="63" t="s">
        <v>963</v>
      </c>
      <c r="K70" s="66">
        <v>6000000</v>
      </c>
      <c r="L70" s="65" t="s">
        <v>1148</v>
      </c>
      <c r="M70" s="67">
        <v>1</v>
      </c>
      <c r="N70" s="65" t="s">
        <v>27</v>
      </c>
      <c r="O70" s="65" t="s">
        <v>1148</v>
      </c>
      <c r="P70" s="79"/>
    </row>
    <row r="71" spans="1:16" s="7" customFormat="1" ht="24.75" customHeight="1" outlineLevel="1" x14ac:dyDescent="0.25">
      <c r="A71" s="144">
        <v>24</v>
      </c>
      <c r="B71" s="64" t="s">
        <v>2691</v>
      </c>
      <c r="C71" s="65" t="s">
        <v>32</v>
      </c>
      <c r="D71" s="63" t="s">
        <v>2712</v>
      </c>
      <c r="E71" s="145">
        <v>42030</v>
      </c>
      <c r="F71" s="145">
        <v>42277</v>
      </c>
      <c r="G71" s="160">
        <f t="shared" si="3"/>
        <v>8.2333333333333325</v>
      </c>
      <c r="H71" s="64" t="s">
        <v>2741</v>
      </c>
      <c r="I71" s="63" t="s">
        <v>453</v>
      </c>
      <c r="J71" s="63" t="s">
        <v>963</v>
      </c>
      <c r="K71" s="66">
        <v>5400000</v>
      </c>
      <c r="L71" s="65" t="s">
        <v>1148</v>
      </c>
      <c r="M71" s="67">
        <v>1</v>
      </c>
      <c r="N71" s="65" t="s">
        <v>27</v>
      </c>
      <c r="O71" s="65" t="s">
        <v>1148</v>
      </c>
      <c r="P71" s="79"/>
    </row>
    <row r="72" spans="1:16" s="7" customFormat="1" ht="24.75" customHeight="1" outlineLevel="1" x14ac:dyDescent="0.25">
      <c r="A72" s="144">
        <v>25</v>
      </c>
      <c r="B72" s="64" t="s">
        <v>2691</v>
      </c>
      <c r="C72" s="65" t="s">
        <v>32</v>
      </c>
      <c r="D72" s="63" t="s">
        <v>2713</v>
      </c>
      <c r="E72" s="145">
        <v>42401</v>
      </c>
      <c r="F72" s="145">
        <v>42671</v>
      </c>
      <c r="G72" s="160">
        <f t="shared" si="3"/>
        <v>9</v>
      </c>
      <c r="H72" s="64" t="s">
        <v>2745</v>
      </c>
      <c r="I72" s="63" t="s">
        <v>453</v>
      </c>
      <c r="J72" s="63" t="s">
        <v>963</v>
      </c>
      <c r="K72" s="66">
        <v>5000000</v>
      </c>
      <c r="L72" s="65" t="s">
        <v>1148</v>
      </c>
      <c r="M72" s="67">
        <v>1</v>
      </c>
      <c r="N72" s="65" t="s">
        <v>27</v>
      </c>
      <c r="O72" s="65" t="s">
        <v>1148</v>
      </c>
      <c r="P72" s="79"/>
    </row>
    <row r="73" spans="1:16" s="7" customFormat="1" ht="24.75" customHeight="1" outlineLevel="1" x14ac:dyDescent="0.25">
      <c r="A73" s="144">
        <v>26</v>
      </c>
      <c r="B73" s="64" t="s">
        <v>2692</v>
      </c>
      <c r="C73" s="65" t="s">
        <v>32</v>
      </c>
      <c r="D73" s="63" t="s">
        <v>2714</v>
      </c>
      <c r="E73" s="145">
        <v>42778</v>
      </c>
      <c r="F73" s="145">
        <v>43007</v>
      </c>
      <c r="G73" s="160">
        <f t="shared" si="3"/>
        <v>7.6333333333333337</v>
      </c>
      <c r="H73" s="64" t="s">
        <v>2746</v>
      </c>
      <c r="I73" s="63" t="s">
        <v>453</v>
      </c>
      <c r="J73" s="63" t="s">
        <v>963</v>
      </c>
      <c r="K73" s="66">
        <v>5000000</v>
      </c>
      <c r="L73" s="65" t="s">
        <v>1148</v>
      </c>
      <c r="M73" s="67">
        <v>1</v>
      </c>
      <c r="N73" s="65" t="s">
        <v>27</v>
      </c>
      <c r="O73" s="65" t="s">
        <v>1148</v>
      </c>
      <c r="P73" s="79"/>
    </row>
    <row r="74" spans="1:16" s="7" customFormat="1" ht="24.75" customHeight="1" outlineLevel="1" x14ac:dyDescent="0.25">
      <c r="A74" s="144">
        <v>27</v>
      </c>
      <c r="B74" s="64" t="s">
        <v>2692</v>
      </c>
      <c r="C74" s="65" t="s">
        <v>32</v>
      </c>
      <c r="D74" s="63" t="s">
        <v>2715</v>
      </c>
      <c r="E74" s="145">
        <v>43136</v>
      </c>
      <c r="F74" s="145">
        <v>43405</v>
      </c>
      <c r="G74" s="160">
        <f t="shared" si="3"/>
        <v>8.9666666666666668</v>
      </c>
      <c r="H74" s="64" t="s">
        <v>2741</v>
      </c>
      <c r="I74" s="63" t="s">
        <v>453</v>
      </c>
      <c r="J74" s="63" t="s">
        <v>963</v>
      </c>
      <c r="K74" s="66">
        <v>5000000</v>
      </c>
      <c r="L74" s="65" t="s">
        <v>1148</v>
      </c>
      <c r="M74" s="67">
        <v>1</v>
      </c>
      <c r="N74" s="65" t="s">
        <v>27</v>
      </c>
      <c r="O74" s="65" t="s">
        <v>1148</v>
      </c>
      <c r="P74" s="79"/>
    </row>
    <row r="75" spans="1:16" s="7" customFormat="1" ht="24.75" customHeight="1" outlineLevel="1" x14ac:dyDescent="0.25">
      <c r="A75" s="144">
        <v>28</v>
      </c>
      <c r="B75" s="64" t="s">
        <v>2692</v>
      </c>
      <c r="C75" s="65" t="s">
        <v>32</v>
      </c>
      <c r="D75" s="63" t="s">
        <v>2716</v>
      </c>
      <c r="E75" s="145">
        <v>43497</v>
      </c>
      <c r="F75" s="145">
        <v>43799</v>
      </c>
      <c r="G75" s="160">
        <f t="shared" si="3"/>
        <v>10.066666666666666</v>
      </c>
      <c r="H75" s="64" t="s">
        <v>2745</v>
      </c>
      <c r="I75" s="63" t="s">
        <v>453</v>
      </c>
      <c r="J75" s="63" t="s">
        <v>963</v>
      </c>
      <c r="K75" s="66">
        <v>8000000</v>
      </c>
      <c r="L75" s="65" t="s">
        <v>1148</v>
      </c>
      <c r="M75" s="67">
        <v>1</v>
      </c>
      <c r="N75" s="65" t="s">
        <v>27</v>
      </c>
      <c r="O75" s="65" t="s">
        <v>1148</v>
      </c>
      <c r="P75" s="79"/>
    </row>
    <row r="76" spans="1:16" s="7" customFormat="1" ht="24.75" customHeight="1" outlineLevel="1" x14ac:dyDescent="0.25">
      <c r="A76" s="144">
        <v>29</v>
      </c>
      <c r="B76" s="64" t="s">
        <v>2693</v>
      </c>
      <c r="C76" s="65" t="s">
        <v>32</v>
      </c>
      <c r="D76" s="63" t="s">
        <v>2717</v>
      </c>
      <c r="E76" s="145">
        <v>43871</v>
      </c>
      <c r="F76" s="145">
        <v>44162</v>
      </c>
      <c r="G76" s="160">
        <f t="shared" si="3"/>
        <v>9.6999999999999993</v>
      </c>
      <c r="H76" s="64" t="s">
        <v>2747</v>
      </c>
      <c r="I76" s="63" t="s">
        <v>453</v>
      </c>
      <c r="J76" s="63" t="s">
        <v>963</v>
      </c>
      <c r="K76" s="66">
        <v>6000000</v>
      </c>
      <c r="L76" s="65" t="s">
        <v>1148</v>
      </c>
      <c r="M76" s="67">
        <v>1</v>
      </c>
      <c r="N76" s="65" t="s">
        <v>27</v>
      </c>
      <c r="O76" s="65" t="s">
        <v>1148</v>
      </c>
      <c r="P76" s="79"/>
    </row>
    <row r="77" spans="1:16" s="7" customFormat="1" ht="24.75" customHeight="1" outlineLevel="1" x14ac:dyDescent="0.25">
      <c r="A77" s="144">
        <v>30</v>
      </c>
      <c r="B77" s="64" t="s">
        <v>2664</v>
      </c>
      <c r="C77" s="65" t="s">
        <v>31</v>
      </c>
      <c r="D77" s="63" t="s">
        <v>2718</v>
      </c>
      <c r="E77" s="145">
        <v>43955</v>
      </c>
      <c r="F77" s="145">
        <v>44165</v>
      </c>
      <c r="G77" s="160">
        <f t="shared" si="3"/>
        <v>7</v>
      </c>
      <c r="H77" s="64" t="s">
        <v>2748</v>
      </c>
      <c r="I77" s="63" t="s">
        <v>453</v>
      </c>
      <c r="J77" s="63" t="s">
        <v>963</v>
      </c>
      <c r="K77" s="66">
        <v>828608687</v>
      </c>
      <c r="L77" s="65" t="s">
        <v>1148</v>
      </c>
      <c r="M77" s="67">
        <v>1</v>
      </c>
      <c r="N77" s="65" t="s">
        <v>1151</v>
      </c>
      <c r="O77" s="65" t="s">
        <v>1148</v>
      </c>
      <c r="P77" s="79"/>
    </row>
    <row r="78" spans="1:16" s="7" customFormat="1" ht="24.75" customHeight="1" outlineLevel="1" x14ac:dyDescent="0.25">
      <c r="A78" s="144">
        <v>31</v>
      </c>
      <c r="B78" s="64" t="s">
        <v>2664</v>
      </c>
      <c r="C78" s="65" t="s">
        <v>31</v>
      </c>
      <c r="D78" s="63" t="s">
        <v>2719</v>
      </c>
      <c r="E78" s="145">
        <v>43736</v>
      </c>
      <c r="F78" s="145">
        <v>43829</v>
      </c>
      <c r="G78" s="160">
        <f t="shared" si="3"/>
        <v>3.1</v>
      </c>
      <c r="H78" s="64" t="s">
        <v>2749</v>
      </c>
      <c r="I78" s="63" t="s">
        <v>220</v>
      </c>
      <c r="J78" s="63" t="s">
        <v>493</v>
      </c>
      <c r="K78" s="66">
        <v>455422042</v>
      </c>
      <c r="L78" s="65" t="s">
        <v>1148</v>
      </c>
      <c r="M78" s="67">
        <v>1</v>
      </c>
      <c r="N78" s="65" t="s">
        <v>27</v>
      </c>
      <c r="O78" s="65" t="s">
        <v>1148</v>
      </c>
      <c r="P78" s="79"/>
    </row>
    <row r="79" spans="1:16" s="7" customFormat="1" ht="24.75" customHeight="1" outlineLevel="1" x14ac:dyDescent="0.25">
      <c r="A79" s="144">
        <v>32</v>
      </c>
      <c r="B79" s="64" t="s">
        <v>2694</v>
      </c>
      <c r="C79" s="65" t="s">
        <v>32</v>
      </c>
      <c r="D79" s="63" t="s">
        <v>2720</v>
      </c>
      <c r="E79" s="145">
        <v>40634</v>
      </c>
      <c r="F79" s="145">
        <v>40908</v>
      </c>
      <c r="G79" s="160">
        <f t="shared" si="3"/>
        <v>9.1333333333333329</v>
      </c>
      <c r="H79" s="64" t="s">
        <v>2750</v>
      </c>
      <c r="I79" s="63" t="s">
        <v>163</v>
      </c>
      <c r="J79" s="63" t="s">
        <v>165</v>
      </c>
      <c r="K79" s="66">
        <v>2800000</v>
      </c>
      <c r="L79" s="65" t="s">
        <v>1148</v>
      </c>
      <c r="M79" s="67">
        <v>1</v>
      </c>
      <c r="N79" s="65" t="s">
        <v>27</v>
      </c>
      <c r="O79" s="65" t="s">
        <v>1148</v>
      </c>
      <c r="P79" s="79"/>
    </row>
    <row r="80" spans="1:16" s="7" customFormat="1" ht="24.75" customHeight="1" outlineLevel="1" x14ac:dyDescent="0.25">
      <c r="A80" s="144">
        <v>33</v>
      </c>
      <c r="B80" s="64" t="s">
        <v>2694</v>
      </c>
      <c r="C80" s="65" t="s">
        <v>32</v>
      </c>
      <c r="D80" s="63" t="s">
        <v>2721</v>
      </c>
      <c r="E80" s="145">
        <v>40943</v>
      </c>
      <c r="F80" s="145">
        <v>41273</v>
      </c>
      <c r="G80" s="160">
        <f t="shared" si="3"/>
        <v>11</v>
      </c>
      <c r="H80" s="64" t="s">
        <v>2751</v>
      </c>
      <c r="I80" s="63" t="s">
        <v>163</v>
      </c>
      <c r="J80" s="63" t="s">
        <v>165</v>
      </c>
      <c r="K80" s="66">
        <v>2900000</v>
      </c>
      <c r="L80" s="65" t="s">
        <v>1148</v>
      </c>
      <c r="M80" s="67">
        <v>1</v>
      </c>
      <c r="N80" s="65" t="s">
        <v>27</v>
      </c>
      <c r="O80" s="65" t="s">
        <v>1148</v>
      </c>
      <c r="P80" s="79"/>
    </row>
    <row r="81" spans="1:16" s="7" customFormat="1" ht="24.75" customHeight="1" outlineLevel="1" x14ac:dyDescent="0.25">
      <c r="A81" s="144">
        <v>34</v>
      </c>
      <c r="B81" s="64" t="s">
        <v>2694</v>
      </c>
      <c r="C81" s="65" t="s">
        <v>32</v>
      </c>
      <c r="D81" s="63" t="s">
        <v>2722</v>
      </c>
      <c r="E81" s="145">
        <v>41338</v>
      </c>
      <c r="F81" s="145">
        <v>41572</v>
      </c>
      <c r="G81" s="160">
        <f t="shared" si="3"/>
        <v>7.8</v>
      </c>
      <c r="H81" s="64" t="s">
        <v>2750</v>
      </c>
      <c r="I81" s="63" t="s">
        <v>163</v>
      </c>
      <c r="J81" s="63" t="s">
        <v>165</v>
      </c>
      <c r="K81" s="66">
        <v>3000000</v>
      </c>
      <c r="L81" s="65" t="s">
        <v>1148</v>
      </c>
      <c r="M81" s="67">
        <v>1</v>
      </c>
      <c r="N81" s="65" t="s">
        <v>27</v>
      </c>
      <c r="O81" s="65" t="s">
        <v>1148</v>
      </c>
      <c r="P81" s="79"/>
    </row>
    <row r="82" spans="1:16" s="7" customFormat="1" ht="24.75" customHeight="1" outlineLevel="1" x14ac:dyDescent="0.25">
      <c r="A82" s="144">
        <v>35</v>
      </c>
      <c r="B82" s="64" t="s">
        <v>2694</v>
      </c>
      <c r="C82" s="65" t="s">
        <v>32</v>
      </c>
      <c r="D82" s="63" t="s">
        <v>2723</v>
      </c>
      <c r="E82" s="145">
        <v>41672</v>
      </c>
      <c r="F82" s="145">
        <v>41973</v>
      </c>
      <c r="G82" s="160">
        <f t="shared" si="3"/>
        <v>10.033333333333333</v>
      </c>
      <c r="H82" s="64" t="s">
        <v>2750</v>
      </c>
      <c r="I82" s="63" t="s">
        <v>163</v>
      </c>
      <c r="J82" s="63" t="s">
        <v>165</v>
      </c>
      <c r="K82" s="66">
        <v>3000000</v>
      </c>
      <c r="L82" s="65" t="s">
        <v>1148</v>
      </c>
      <c r="M82" s="67">
        <v>1</v>
      </c>
      <c r="N82" s="65" t="s">
        <v>27</v>
      </c>
      <c r="O82" s="65" t="s">
        <v>1148</v>
      </c>
      <c r="P82" s="79"/>
    </row>
    <row r="83" spans="1:16" s="7" customFormat="1" ht="24.75" customHeight="1" outlineLevel="1" x14ac:dyDescent="0.25">
      <c r="A83" s="144">
        <v>36</v>
      </c>
      <c r="B83" s="64" t="s">
        <v>2694</v>
      </c>
      <c r="C83" s="65" t="s">
        <v>32</v>
      </c>
      <c r="D83" s="63" t="s">
        <v>2724</v>
      </c>
      <c r="E83" s="145">
        <v>42064</v>
      </c>
      <c r="F83" s="145">
        <v>42274</v>
      </c>
      <c r="G83" s="160">
        <f t="shared" si="3"/>
        <v>7</v>
      </c>
      <c r="H83" s="64" t="s">
        <v>2750</v>
      </c>
      <c r="I83" s="63" t="s">
        <v>163</v>
      </c>
      <c r="J83" s="63" t="s">
        <v>165</v>
      </c>
      <c r="K83" s="66">
        <v>2500000</v>
      </c>
      <c r="L83" s="65" t="s">
        <v>1148</v>
      </c>
      <c r="M83" s="67">
        <v>1</v>
      </c>
      <c r="N83" s="65" t="s">
        <v>27</v>
      </c>
      <c r="O83" s="65" t="s">
        <v>1148</v>
      </c>
      <c r="P83" s="79"/>
    </row>
    <row r="84" spans="1:16" s="7" customFormat="1" ht="24.75" customHeight="1" outlineLevel="1" x14ac:dyDescent="0.25">
      <c r="A84" s="144">
        <v>37</v>
      </c>
      <c r="B84" s="64" t="s">
        <v>2694</v>
      </c>
      <c r="C84" s="65" t="s">
        <v>32</v>
      </c>
      <c r="D84" s="63" t="s">
        <v>2725</v>
      </c>
      <c r="E84" s="145">
        <v>42462</v>
      </c>
      <c r="F84" s="145">
        <v>42702</v>
      </c>
      <c r="G84" s="160">
        <f t="shared" si="3"/>
        <v>8</v>
      </c>
      <c r="H84" s="64" t="s">
        <v>2752</v>
      </c>
      <c r="I84" s="63" t="s">
        <v>163</v>
      </c>
      <c r="J84" s="63" t="s">
        <v>165</v>
      </c>
      <c r="K84" s="66">
        <v>3000000</v>
      </c>
      <c r="L84" s="65" t="s">
        <v>1148</v>
      </c>
      <c r="M84" s="67">
        <v>1</v>
      </c>
      <c r="N84" s="65" t="s">
        <v>27</v>
      </c>
      <c r="O84" s="65" t="s">
        <v>1148</v>
      </c>
      <c r="P84" s="79"/>
    </row>
    <row r="85" spans="1:16" s="7" customFormat="1" ht="24.75" customHeight="1" outlineLevel="1" x14ac:dyDescent="0.25">
      <c r="A85" s="144">
        <v>38</v>
      </c>
      <c r="B85" s="64" t="s">
        <v>2694</v>
      </c>
      <c r="C85" s="65" t="s">
        <v>32</v>
      </c>
      <c r="D85" s="63" t="s">
        <v>2726</v>
      </c>
      <c r="E85" s="145">
        <v>42770</v>
      </c>
      <c r="F85" s="145">
        <v>43028</v>
      </c>
      <c r="G85" s="160">
        <f t="shared" si="3"/>
        <v>8.6</v>
      </c>
      <c r="H85" s="64" t="s">
        <v>2752</v>
      </c>
      <c r="I85" s="63" t="s">
        <v>163</v>
      </c>
      <c r="J85" s="63" t="s">
        <v>165</v>
      </c>
      <c r="K85" s="66">
        <v>3000000</v>
      </c>
      <c r="L85" s="65" t="s">
        <v>1148</v>
      </c>
      <c r="M85" s="67">
        <v>1</v>
      </c>
      <c r="N85" s="65" t="s">
        <v>27</v>
      </c>
      <c r="O85" s="65" t="s">
        <v>1148</v>
      </c>
      <c r="P85" s="79"/>
    </row>
    <row r="86" spans="1:16" s="7" customFormat="1" ht="24.75" customHeight="1" outlineLevel="1" x14ac:dyDescent="0.25">
      <c r="A86" s="144">
        <v>39</v>
      </c>
      <c r="B86" s="64" t="s">
        <v>2694</v>
      </c>
      <c r="C86" s="65" t="s">
        <v>32</v>
      </c>
      <c r="D86" s="63" t="s">
        <v>2727</v>
      </c>
      <c r="E86" s="145">
        <v>43163</v>
      </c>
      <c r="F86" s="145">
        <v>43434</v>
      </c>
      <c r="G86" s="160">
        <f t="shared" si="3"/>
        <v>9.0333333333333332</v>
      </c>
      <c r="H86" s="64" t="s">
        <v>2752</v>
      </c>
      <c r="I86" s="63" t="s">
        <v>163</v>
      </c>
      <c r="J86" s="63" t="s">
        <v>165</v>
      </c>
      <c r="K86" s="66">
        <v>3200000</v>
      </c>
      <c r="L86" s="65" t="s">
        <v>1148</v>
      </c>
      <c r="M86" s="67">
        <v>1</v>
      </c>
      <c r="N86" s="65" t="s">
        <v>27</v>
      </c>
      <c r="O86" s="65" t="s">
        <v>1148</v>
      </c>
      <c r="P86" s="79"/>
    </row>
    <row r="87" spans="1:16" s="7" customFormat="1" ht="24.75" customHeight="1" outlineLevel="1" x14ac:dyDescent="0.25">
      <c r="A87" s="144">
        <v>40</v>
      </c>
      <c r="B87" s="64" t="s">
        <v>2694</v>
      </c>
      <c r="C87" s="65" t="s">
        <v>32</v>
      </c>
      <c r="D87" s="63" t="s">
        <v>2728</v>
      </c>
      <c r="E87" s="145">
        <v>43509</v>
      </c>
      <c r="F87" s="145">
        <v>43738</v>
      </c>
      <c r="G87" s="160">
        <f t="shared" si="3"/>
        <v>7.6333333333333337</v>
      </c>
      <c r="H87" s="64" t="s">
        <v>2753</v>
      </c>
      <c r="I87" s="63" t="s">
        <v>163</v>
      </c>
      <c r="J87" s="63" t="s">
        <v>165</v>
      </c>
      <c r="K87" s="66">
        <v>3500000</v>
      </c>
      <c r="L87" s="65" t="s">
        <v>1148</v>
      </c>
      <c r="M87" s="67">
        <v>1</v>
      </c>
      <c r="N87" s="65" t="s">
        <v>27</v>
      </c>
      <c r="O87" s="65" t="s">
        <v>1148</v>
      </c>
      <c r="P87" s="79"/>
    </row>
    <row r="88" spans="1:16" s="7" customFormat="1" ht="24.75" customHeight="1" outlineLevel="1" x14ac:dyDescent="0.25">
      <c r="A88" s="144">
        <v>41</v>
      </c>
      <c r="B88" s="64" t="s">
        <v>2664</v>
      </c>
      <c r="C88" s="65" t="s">
        <v>31</v>
      </c>
      <c r="D88" s="63" t="s">
        <v>2755</v>
      </c>
      <c r="E88" s="145">
        <v>43124</v>
      </c>
      <c r="F88" s="145">
        <v>43403</v>
      </c>
      <c r="G88" s="160">
        <f t="shared" si="3"/>
        <v>9.3000000000000007</v>
      </c>
      <c r="H88" s="64" t="s">
        <v>2749</v>
      </c>
      <c r="I88" s="63" t="s">
        <v>163</v>
      </c>
      <c r="J88" s="63" t="s">
        <v>168</v>
      </c>
      <c r="K88" s="66">
        <v>130139155</v>
      </c>
      <c r="L88" s="65" t="s">
        <v>1148</v>
      </c>
      <c r="M88" s="67">
        <v>1</v>
      </c>
      <c r="N88" s="65" t="s">
        <v>27</v>
      </c>
      <c r="O88" s="65" t="s">
        <v>1148</v>
      </c>
      <c r="P88" s="79"/>
    </row>
    <row r="89" spans="1:16" s="7" customFormat="1" ht="24.75" customHeight="1" outlineLevel="1" x14ac:dyDescent="0.25">
      <c r="A89" s="144">
        <v>42</v>
      </c>
      <c r="B89" s="64" t="s">
        <v>2664</v>
      </c>
      <c r="C89" s="65" t="s">
        <v>31</v>
      </c>
      <c r="D89" s="63" t="s">
        <v>2756</v>
      </c>
      <c r="E89" s="145">
        <v>43074</v>
      </c>
      <c r="F89" s="145">
        <v>43403</v>
      </c>
      <c r="G89" s="160">
        <f t="shared" si="3"/>
        <v>10.966666666666667</v>
      </c>
      <c r="H89" s="64" t="s">
        <v>2749</v>
      </c>
      <c r="I89" s="63" t="s">
        <v>163</v>
      </c>
      <c r="J89" s="63" t="s">
        <v>169</v>
      </c>
      <c r="K89" s="66">
        <v>379804563</v>
      </c>
      <c r="L89" s="65" t="s">
        <v>1148</v>
      </c>
      <c r="M89" s="67">
        <v>1</v>
      </c>
      <c r="N89" s="65" t="s">
        <v>27</v>
      </c>
      <c r="O89" s="65" t="s">
        <v>26</v>
      </c>
      <c r="P89" s="79"/>
    </row>
    <row r="90" spans="1:16" s="7" customFormat="1" ht="24.75" customHeight="1" outlineLevel="1" x14ac:dyDescent="0.25">
      <c r="A90" s="144">
        <v>43</v>
      </c>
      <c r="B90" s="64" t="s">
        <v>2664</v>
      </c>
      <c r="C90" s="65" t="s">
        <v>31</v>
      </c>
      <c r="D90" s="63" t="s">
        <v>2757</v>
      </c>
      <c r="E90" s="145">
        <v>43484</v>
      </c>
      <c r="F90" s="145">
        <v>43822</v>
      </c>
      <c r="G90" s="160">
        <f t="shared" si="3"/>
        <v>11.266666666666667</v>
      </c>
      <c r="H90" s="64" t="s">
        <v>2749</v>
      </c>
      <c r="I90" s="63" t="s">
        <v>163</v>
      </c>
      <c r="J90" s="63" t="s">
        <v>169</v>
      </c>
      <c r="K90" s="66">
        <v>705625585</v>
      </c>
      <c r="L90" s="65" t="s">
        <v>1148</v>
      </c>
      <c r="M90" s="67">
        <v>1</v>
      </c>
      <c r="N90" s="65" t="s">
        <v>27</v>
      </c>
      <c r="O90" s="65" t="s">
        <v>1148</v>
      </c>
      <c r="P90" s="79"/>
    </row>
    <row r="91" spans="1:16" s="7" customFormat="1" ht="24.75" customHeight="1" outlineLevel="1" x14ac:dyDescent="0.25">
      <c r="A91" s="143">
        <v>44</v>
      </c>
      <c r="B91" s="122" t="s">
        <v>2664</v>
      </c>
      <c r="C91" s="124" t="s">
        <v>31</v>
      </c>
      <c r="D91" s="121" t="s">
        <v>2758</v>
      </c>
      <c r="E91" s="145">
        <v>43484</v>
      </c>
      <c r="F91" s="145">
        <v>43822</v>
      </c>
      <c r="G91" s="160">
        <f t="shared" si="3"/>
        <v>11.266666666666667</v>
      </c>
      <c r="H91" s="122" t="s">
        <v>2749</v>
      </c>
      <c r="I91" s="121" t="s">
        <v>163</v>
      </c>
      <c r="J91" s="121" t="s">
        <v>168</v>
      </c>
      <c r="K91" s="123">
        <v>276241814</v>
      </c>
      <c r="L91" s="124" t="s">
        <v>1148</v>
      </c>
      <c r="M91" s="117">
        <v>1</v>
      </c>
      <c r="N91" s="124" t="s">
        <v>27</v>
      </c>
      <c r="O91" s="124" t="s">
        <v>1148</v>
      </c>
      <c r="P91" s="79"/>
    </row>
    <row r="92" spans="1:16" s="7" customFormat="1" ht="24.75" customHeight="1" outlineLevel="1" x14ac:dyDescent="0.25">
      <c r="A92" s="143">
        <v>45</v>
      </c>
      <c r="B92" s="122" t="s">
        <v>2664</v>
      </c>
      <c r="C92" s="124" t="s">
        <v>31</v>
      </c>
      <c r="D92" s="121" t="s">
        <v>2759</v>
      </c>
      <c r="E92" s="145">
        <v>43484</v>
      </c>
      <c r="F92" s="145">
        <v>43822</v>
      </c>
      <c r="G92" s="160">
        <f t="shared" si="3"/>
        <v>11.266666666666667</v>
      </c>
      <c r="H92" s="122" t="s">
        <v>2775</v>
      </c>
      <c r="I92" s="121" t="s">
        <v>163</v>
      </c>
      <c r="J92" s="121" t="s">
        <v>123</v>
      </c>
      <c r="K92" s="123">
        <v>252297871</v>
      </c>
      <c r="L92" s="124" t="s">
        <v>1148</v>
      </c>
      <c r="M92" s="117">
        <v>1</v>
      </c>
      <c r="N92" s="124" t="s">
        <v>27</v>
      </c>
      <c r="O92" s="124" t="s">
        <v>1148</v>
      </c>
      <c r="P92" s="79"/>
    </row>
    <row r="93" spans="1:16" s="7" customFormat="1" ht="24.75" customHeight="1" outlineLevel="1" x14ac:dyDescent="0.25">
      <c r="A93" s="143">
        <v>46</v>
      </c>
      <c r="B93" s="122" t="s">
        <v>2664</v>
      </c>
      <c r="C93" s="124" t="s">
        <v>31</v>
      </c>
      <c r="D93" s="121" t="s">
        <v>2760</v>
      </c>
      <c r="E93" s="145">
        <v>43484</v>
      </c>
      <c r="F93" s="145">
        <v>43738</v>
      </c>
      <c r="G93" s="160">
        <f t="shared" si="3"/>
        <v>8.4666666666666668</v>
      </c>
      <c r="H93" s="122" t="s">
        <v>2729</v>
      </c>
      <c r="I93" s="121" t="s">
        <v>163</v>
      </c>
      <c r="J93" s="121" t="s">
        <v>177</v>
      </c>
      <c r="K93" s="123">
        <v>218334696</v>
      </c>
      <c r="L93" s="124" t="s">
        <v>1148</v>
      </c>
      <c r="M93" s="117">
        <v>1</v>
      </c>
      <c r="N93" s="124" t="s">
        <v>27</v>
      </c>
      <c r="O93" s="124" t="s">
        <v>1148</v>
      </c>
      <c r="P93" s="79"/>
    </row>
    <row r="94" spans="1:16" s="7" customFormat="1" ht="24.75" customHeight="1" outlineLevel="1" x14ac:dyDescent="0.25">
      <c r="A94" s="143">
        <v>47</v>
      </c>
      <c r="B94" s="122" t="s">
        <v>2664</v>
      </c>
      <c r="C94" s="124" t="s">
        <v>31</v>
      </c>
      <c r="D94" s="121" t="s">
        <v>2761</v>
      </c>
      <c r="E94" s="145">
        <v>43484</v>
      </c>
      <c r="F94" s="145">
        <v>43805</v>
      </c>
      <c r="G94" s="160">
        <f t="shared" si="3"/>
        <v>10.7</v>
      </c>
      <c r="H94" s="122" t="s">
        <v>2776</v>
      </c>
      <c r="I94" s="121" t="s">
        <v>163</v>
      </c>
      <c r="J94" s="121" t="s">
        <v>177</v>
      </c>
      <c r="K94" s="123">
        <v>545836471</v>
      </c>
      <c r="L94" s="124" t="s">
        <v>1148</v>
      </c>
      <c r="M94" s="117">
        <v>1</v>
      </c>
      <c r="N94" s="124" t="s">
        <v>27</v>
      </c>
      <c r="O94" s="124" t="s">
        <v>1148</v>
      </c>
      <c r="P94" s="79"/>
    </row>
    <row r="95" spans="1:16" s="7" customFormat="1" ht="24.75" customHeight="1" outlineLevel="1" x14ac:dyDescent="0.25">
      <c r="A95" s="144">
        <v>48</v>
      </c>
      <c r="B95" s="122" t="s">
        <v>2664</v>
      </c>
      <c r="C95" s="124" t="s">
        <v>31</v>
      </c>
      <c r="D95" s="121" t="s">
        <v>2762</v>
      </c>
      <c r="E95" s="145">
        <v>43484</v>
      </c>
      <c r="F95" s="145">
        <v>43738</v>
      </c>
      <c r="G95" s="160">
        <f t="shared" si="3"/>
        <v>8.4666666666666668</v>
      </c>
      <c r="H95" s="122" t="s">
        <v>2729</v>
      </c>
      <c r="I95" s="121" t="s">
        <v>163</v>
      </c>
      <c r="J95" s="121" t="s">
        <v>174</v>
      </c>
      <c r="K95" s="123">
        <v>169875815</v>
      </c>
      <c r="L95" s="124" t="s">
        <v>1148</v>
      </c>
      <c r="M95" s="117">
        <v>1</v>
      </c>
      <c r="N95" s="124" t="s">
        <v>27</v>
      </c>
      <c r="O95" s="124" t="s">
        <v>1148</v>
      </c>
      <c r="P95" s="79"/>
    </row>
    <row r="96" spans="1:16" s="7" customFormat="1" ht="24.75" customHeight="1" outlineLevel="1" x14ac:dyDescent="0.25">
      <c r="A96" s="144">
        <v>49</v>
      </c>
      <c r="B96" s="122" t="s">
        <v>2664</v>
      </c>
      <c r="C96" s="124" t="s">
        <v>31</v>
      </c>
      <c r="D96" s="121" t="s">
        <v>2763</v>
      </c>
      <c r="E96" s="145">
        <v>43484</v>
      </c>
      <c r="F96" s="145">
        <v>43738</v>
      </c>
      <c r="G96" s="160">
        <f t="shared" si="3"/>
        <v>8.4666666666666668</v>
      </c>
      <c r="H96" s="122" t="s">
        <v>2749</v>
      </c>
      <c r="I96" s="121" t="s">
        <v>163</v>
      </c>
      <c r="J96" s="121" t="s">
        <v>177</v>
      </c>
      <c r="K96" s="123">
        <v>190633206</v>
      </c>
      <c r="L96" s="124" t="s">
        <v>1148</v>
      </c>
      <c r="M96" s="117">
        <v>1</v>
      </c>
      <c r="N96" s="124" t="s">
        <v>27</v>
      </c>
      <c r="O96" s="124" t="s">
        <v>1148</v>
      </c>
      <c r="P96" s="79"/>
    </row>
    <row r="97" spans="1:16" s="7" customFormat="1" ht="24.75" customHeight="1" outlineLevel="1" x14ac:dyDescent="0.25">
      <c r="A97" s="144">
        <v>50</v>
      </c>
      <c r="B97" s="122" t="s">
        <v>2664</v>
      </c>
      <c r="C97" s="124" t="s">
        <v>31</v>
      </c>
      <c r="D97" s="121" t="s">
        <v>2764</v>
      </c>
      <c r="E97" s="145">
        <v>43291</v>
      </c>
      <c r="F97" s="145">
        <v>43404</v>
      </c>
      <c r="G97" s="160">
        <f t="shared" si="3"/>
        <v>3.7666666666666666</v>
      </c>
      <c r="H97" s="122" t="s">
        <v>2749</v>
      </c>
      <c r="I97" s="121" t="s">
        <v>163</v>
      </c>
      <c r="J97" s="121" t="s">
        <v>177</v>
      </c>
      <c r="K97" s="123">
        <v>66577800</v>
      </c>
      <c r="L97" s="124" t="s">
        <v>1148</v>
      </c>
      <c r="M97" s="117">
        <v>1</v>
      </c>
      <c r="N97" s="124" t="s">
        <v>27</v>
      </c>
      <c r="O97" s="124" t="s">
        <v>1148</v>
      </c>
      <c r="P97" s="79"/>
    </row>
    <row r="98" spans="1:16" s="7" customFormat="1" ht="24.75" customHeight="1" outlineLevel="1" x14ac:dyDescent="0.25">
      <c r="A98" s="144">
        <v>51</v>
      </c>
      <c r="B98" s="122" t="s">
        <v>2664</v>
      </c>
      <c r="C98" s="124" t="s">
        <v>31</v>
      </c>
      <c r="D98" s="121" t="s">
        <v>2765</v>
      </c>
      <c r="E98" s="145">
        <v>43405</v>
      </c>
      <c r="F98" s="145">
        <v>43434</v>
      </c>
      <c r="G98" s="160">
        <f t="shared" si="3"/>
        <v>0.96666666666666667</v>
      </c>
      <c r="H98" s="122" t="s">
        <v>2749</v>
      </c>
      <c r="I98" s="121" t="s">
        <v>163</v>
      </c>
      <c r="J98" s="121" t="s">
        <v>169</v>
      </c>
      <c r="K98" s="123">
        <v>62250243</v>
      </c>
      <c r="L98" s="124" t="s">
        <v>1148</v>
      </c>
      <c r="M98" s="117">
        <v>1</v>
      </c>
      <c r="N98" s="124" t="s">
        <v>27</v>
      </c>
      <c r="O98" s="124" t="s">
        <v>1148</v>
      </c>
      <c r="P98" s="79"/>
    </row>
    <row r="99" spans="1:16" s="7" customFormat="1" ht="24.75" customHeight="1" outlineLevel="1" x14ac:dyDescent="0.25">
      <c r="A99" s="144">
        <v>52</v>
      </c>
      <c r="B99" s="122" t="s">
        <v>2664</v>
      </c>
      <c r="C99" s="124" t="s">
        <v>31</v>
      </c>
      <c r="D99" s="121" t="s">
        <v>2766</v>
      </c>
      <c r="E99" s="145">
        <v>43405</v>
      </c>
      <c r="F99" s="145">
        <v>43441</v>
      </c>
      <c r="G99" s="160">
        <f t="shared" si="3"/>
        <v>1.2</v>
      </c>
      <c r="H99" s="122" t="s">
        <v>2729</v>
      </c>
      <c r="I99" s="121" t="s">
        <v>163</v>
      </c>
      <c r="J99" s="121" t="s">
        <v>174</v>
      </c>
      <c r="K99" s="123">
        <v>24113463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2767</v>
      </c>
      <c r="E100" s="145">
        <v>43403</v>
      </c>
      <c r="F100" s="145">
        <v>43434</v>
      </c>
      <c r="G100" s="160">
        <f t="shared" si="3"/>
        <v>1.0333333333333334</v>
      </c>
      <c r="H100" s="122" t="s">
        <v>2777</v>
      </c>
      <c r="I100" s="121" t="s">
        <v>163</v>
      </c>
      <c r="J100" s="121" t="s">
        <v>168</v>
      </c>
      <c r="K100" s="123">
        <v>32179270</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2768</v>
      </c>
      <c r="E101" s="145">
        <v>43403</v>
      </c>
      <c r="F101" s="145">
        <v>43439</v>
      </c>
      <c r="G101" s="160">
        <f t="shared" si="3"/>
        <v>1.2</v>
      </c>
      <c r="H101" s="122" t="s">
        <v>2778</v>
      </c>
      <c r="I101" s="121" t="s">
        <v>163</v>
      </c>
      <c r="J101" s="121" t="s">
        <v>177</v>
      </c>
      <c r="K101" s="123">
        <v>69494898</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2769</v>
      </c>
      <c r="E102" s="145">
        <v>43403</v>
      </c>
      <c r="F102" s="145">
        <v>43434</v>
      </c>
      <c r="G102" s="160">
        <f t="shared" si="3"/>
        <v>1.0333333333333334</v>
      </c>
      <c r="H102" s="122" t="s">
        <v>2749</v>
      </c>
      <c r="I102" s="121" t="s">
        <v>163</v>
      </c>
      <c r="J102" s="121" t="s">
        <v>177</v>
      </c>
      <c r="K102" s="123">
        <v>22636452</v>
      </c>
      <c r="L102" s="124" t="s">
        <v>1148</v>
      </c>
      <c r="M102" s="117">
        <v>1</v>
      </c>
      <c r="N102" s="124" t="s">
        <v>27</v>
      </c>
      <c r="O102" s="124" t="s">
        <v>1148</v>
      </c>
      <c r="P102" s="79"/>
    </row>
    <row r="103" spans="1:16" s="7" customFormat="1" ht="24.75" customHeight="1" outlineLevel="1" x14ac:dyDescent="0.25">
      <c r="A103" s="144">
        <v>56</v>
      </c>
      <c r="B103" s="122" t="s">
        <v>2664</v>
      </c>
      <c r="C103" s="124" t="s">
        <v>31</v>
      </c>
      <c r="D103" s="121" t="s">
        <v>2770</v>
      </c>
      <c r="E103" s="145">
        <v>43291</v>
      </c>
      <c r="F103" s="145">
        <v>43404</v>
      </c>
      <c r="G103" s="160">
        <f t="shared" si="3"/>
        <v>3.7666666666666666</v>
      </c>
      <c r="H103" s="122" t="s">
        <v>2729</v>
      </c>
      <c r="I103" s="121" t="s">
        <v>163</v>
      </c>
      <c r="J103" s="121" t="s">
        <v>177</v>
      </c>
      <c r="K103" s="123">
        <v>76080902</v>
      </c>
      <c r="L103" s="124" t="s">
        <v>1148</v>
      </c>
      <c r="M103" s="117">
        <v>1</v>
      </c>
      <c r="N103" s="124" t="s">
        <v>27</v>
      </c>
      <c r="O103" s="124" t="s">
        <v>1148</v>
      </c>
      <c r="P103" s="79"/>
    </row>
    <row r="104" spans="1:16" s="7" customFormat="1" ht="24.75" customHeight="1" outlineLevel="1" x14ac:dyDescent="0.25">
      <c r="A104" s="144">
        <v>57</v>
      </c>
      <c r="B104" s="122" t="s">
        <v>2754</v>
      </c>
      <c r="C104" s="124" t="s">
        <v>32</v>
      </c>
      <c r="D104" s="121" t="s">
        <v>2771</v>
      </c>
      <c r="E104" s="145">
        <v>40575</v>
      </c>
      <c r="F104" s="145">
        <v>40877</v>
      </c>
      <c r="G104" s="160">
        <f t="shared" si="3"/>
        <v>10.066666666666666</v>
      </c>
      <c r="H104" s="122" t="s">
        <v>2779</v>
      </c>
      <c r="I104" s="121" t="s">
        <v>163</v>
      </c>
      <c r="J104" s="121" t="s">
        <v>178</v>
      </c>
      <c r="K104" s="123">
        <v>7000000</v>
      </c>
      <c r="L104" s="124" t="s">
        <v>1148</v>
      </c>
      <c r="M104" s="117">
        <v>1</v>
      </c>
      <c r="N104" s="124" t="s">
        <v>27</v>
      </c>
      <c r="O104" s="124" t="s">
        <v>1148</v>
      </c>
      <c r="P104" s="79"/>
    </row>
    <row r="105" spans="1:16" s="7" customFormat="1" ht="24.75" customHeight="1" outlineLevel="1" x14ac:dyDescent="0.25">
      <c r="A105" s="144">
        <v>58</v>
      </c>
      <c r="B105" s="122" t="s">
        <v>2754</v>
      </c>
      <c r="C105" s="124" t="s">
        <v>32</v>
      </c>
      <c r="D105" s="121" t="s">
        <v>2772</v>
      </c>
      <c r="E105" s="145">
        <v>41122</v>
      </c>
      <c r="F105" s="145">
        <v>41243</v>
      </c>
      <c r="G105" s="160">
        <f t="shared" si="3"/>
        <v>4.0333333333333332</v>
      </c>
      <c r="H105" s="122" t="s">
        <v>2780</v>
      </c>
      <c r="I105" s="121" t="s">
        <v>163</v>
      </c>
      <c r="J105" s="121" t="s">
        <v>178</v>
      </c>
      <c r="K105" s="123">
        <v>8000000</v>
      </c>
      <c r="L105" s="124" t="s">
        <v>1148</v>
      </c>
      <c r="M105" s="117">
        <v>1</v>
      </c>
      <c r="N105" s="124" t="s">
        <v>27</v>
      </c>
      <c r="O105" s="124" t="s">
        <v>1148</v>
      </c>
      <c r="P105" s="79"/>
    </row>
    <row r="106" spans="1:16" s="7" customFormat="1" ht="24.75" customHeight="1" outlineLevel="1" x14ac:dyDescent="0.25">
      <c r="A106" s="144">
        <v>59</v>
      </c>
      <c r="B106" s="64" t="s">
        <v>2754</v>
      </c>
      <c r="C106" s="65" t="s">
        <v>32</v>
      </c>
      <c r="D106" s="63" t="s">
        <v>2773</v>
      </c>
      <c r="E106" s="145">
        <v>41306</v>
      </c>
      <c r="F106" s="145">
        <v>41606</v>
      </c>
      <c r="G106" s="160">
        <f t="shared" si="3"/>
        <v>10</v>
      </c>
      <c r="H106" s="64" t="s">
        <v>2781</v>
      </c>
      <c r="I106" s="63" t="s">
        <v>163</v>
      </c>
      <c r="J106" s="63" t="s">
        <v>178</v>
      </c>
      <c r="K106" s="66">
        <v>7000000</v>
      </c>
      <c r="L106" s="65" t="s">
        <v>1148</v>
      </c>
      <c r="M106" s="67">
        <v>1</v>
      </c>
      <c r="N106" s="65" t="s">
        <v>27</v>
      </c>
      <c r="O106" s="65" t="s">
        <v>1148</v>
      </c>
      <c r="P106" s="79"/>
    </row>
    <row r="107" spans="1:16" s="7" customFormat="1" ht="24.75" customHeight="1" outlineLevel="1" x14ac:dyDescent="0.25">
      <c r="A107" s="144">
        <v>60</v>
      </c>
      <c r="B107" s="64" t="s">
        <v>2754</v>
      </c>
      <c r="C107" s="65" t="s">
        <v>32</v>
      </c>
      <c r="D107" s="63" t="s">
        <v>2774</v>
      </c>
      <c r="E107" s="145">
        <v>41699</v>
      </c>
      <c r="F107" s="145">
        <v>41964</v>
      </c>
      <c r="G107" s="160">
        <f t="shared" si="3"/>
        <v>8.8333333333333339</v>
      </c>
      <c r="H107" s="64" t="s">
        <v>2782</v>
      </c>
      <c r="I107" s="63" t="s">
        <v>163</v>
      </c>
      <c r="J107" s="63" t="s">
        <v>178</v>
      </c>
      <c r="K107" s="66">
        <v>7000000</v>
      </c>
      <c r="L107" s="65" t="s">
        <v>1148</v>
      </c>
      <c r="M107" s="67">
        <v>1</v>
      </c>
      <c r="N107" s="65"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2783</v>
      </c>
      <c r="E114" s="145">
        <v>43882</v>
      </c>
      <c r="F114" s="145">
        <v>44196</v>
      </c>
      <c r="G114" s="160">
        <f>IF(AND(E114&lt;&gt;"",F114&lt;&gt;""),((F114-E114)/30),"")</f>
        <v>10.466666666666667</v>
      </c>
      <c r="H114" s="122" t="s">
        <v>2789</v>
      </c>
      <c r="I114" s="121" t="s">
        <v>163</v>
      </c>
      <c r="J114" s="121" t="s">
        <v>165</v>
      </c>
      <c r="K114" s="123">
        <v>2261990880</v>
      </c>
      <c r="L114" s="100">
        <f>+IF(AND(K114&gt;0,O114="Ejecución"),(K114/877802)*Tabla28[[#This Row],[% participación]],IF(AND(K114&gt;0,O114&lt;&gt;"Ejecución"),"-",""))</f>
        <v>2576.8805265880005</v>
      </c>
      <c r="M114" s="124" t="s">
        <v>1148</v>
      </c>
      <c r="N114" s="173">
        <v>1</v>
      </c>
      <c r="O114" s="162" t="s">
        <v>1150</v>
      </c>
      <c r="P114" s="78"/>
    </row>
    <row r="115" spans="1:16" s="6" customFormat="1" ht="24.75" customHeight="1" x14ac:dyDescent="0.25">
      <c r="A115" s="143">
        <v>2</v>
      </c>
      <c r="B115" s="161" t="s">
        <v>2664</v>
      </c>
      <c r="C115" s="163" t="s">
        <v>31</v>
      </c>
      <c r="D115" s="63" t="s">
        <v>2784</v>
      </c>
      <c r="E115" s="145" t="s">
        <v>2785</v>
      </c>
      <c r="F115" s="145" t="s">
        <v>2786</v>
      </c>
      <c r="G115" s="160">
        <f t="shared" ref="G115:G116" si="4">IF(AND(E115&lt;&gt;"",F115&lt;&gt;""),((F115-E115)/30),"")</f>
        <v>9.4333333333333336</v>
      </c>
      <c r="H115" s="64" t="s">
        <v>2790</v>
      </c>
      <c r="I115" s="63" t="s">
        <v>163</v>
      </c>
      <c r="J115" s="63" t="s">
        <v>165</v>
      </c>
      <c r="K115" s="68">
        <v>589629398</v>
      </c>
      <c r="L115" s="100">
        <f>+IF(AND(K115&gt;0,O115="Ejecución"),(K115/877802)*Tabla28[[#This Row],[% participación]],IF(AND(K115&gt;0,O115&lt;&gt;"Ejecución"),"-",""))</f>
        <v>671.71115809715627</v>
      </c>
      <c r="M115" s="65" t="s">
        <v>1148</v>
      </c>
      <c r="N115" s="173">
        <v>1</v>
      </c>
      <c r="O115" s="162" t="s">
        <v>1150</v>
      </c>
      <c r="P115" s="78"/>
    </row>
    <row r="116" spans="1:16" s="6" customFormat="1" ht="24.75" customHeight="1" x14ac:dyDescent="0.25">
      <c r="A116" s="143">
        <v>3</v>
      </c>
      <c r="B116" s="161" t="s">
        <v>2664</v>
      </c>
      <c r="C116" s="163" t="s">
        <v>31</v>
      </c>
      <c r="D116" s="63" t="s">
        <v>2787</v>
      </c>
      <c r="E116" s="145" t="s">
        <v>2785</v>
      </c>
      <c r="F116" s="145" t="s">
        <v>2786</v>
      </c>
      <c r="G116" s="160">
        <f t="shared" si="4"/>
        <v>9.4333333333333336</v>
      </c>
      <c r="H116" s="64" t="s">
        <v>2790</v>
      </c>
      <c r="I116" s="63" t="s">
        <v>163</v>
      </c>
      <c r="J116" s="63" t="s">
        <v>165</v>
      </c>
      <c r="K116" s="68">
        <v>746142875</v>
      </c>
      <c r="L116" s="100">
        <f>+IF(AND(K116&gt;0,O116="Ejecución"),(K116/877802)*Tabla28[[#This Row],[% participación]],IF(AND(K116&gt;0,O116&lt;&gt;"Ejecución"),"-",""))</f>
        <v>850.01273066135639</v>
      </c>
      <c r="M116" s="65" t="s">
        <v>1148</v>
      </c>
      <c r="N116" s="173">
        <v>1</v>
      </c>
      <c r="O116" s="162" t="s">
        <v>1150</v>
      </c>
      <c r="P116" s="78"/>
    </row>
    <row r="117" spans="1:16" s="6" customFormat="1" ht="24.75" customHeight="1" outlineLevel="1" x14ac:dyDescent="0.25">
      <c r="A117" s="143">
        <v>4</v>
      </c>
      <c r="B117" s="161" t="s">
        <v>2664</v>
      </c>
      <c r="C117" s="163" t="s">
        <v>31</v>
      </c>
      <c r="D117" s="63" t="s">
        <v>2788</v>
      </c>
      <c r="E117" s="145" t="s">
        <v>2785</v>
      </c>
      <c r="F117" s="145" t="s">
        <v>2786</v>
      </c>
      <c r="G117" s="160">
        <f t="shared" ref="G117:G159" si="5">IF(AND(E117&lt;&gt;"",F117&lt;&gt;""),((F117-E117)/30),"")</f>
        <v>9.4333333333333336</v>
      </c>
      <c r="H117" s="64" t="s">
        <v>2791</v>
      </c>
      <c r="I117" s="63" t="s">
        <v>163</v>
      </c>
      <c r="J117" s="63" t="s">
        <v>177</v>
      </c>
      <c r="K117" s="68">
        <v>654726600</v>
      </c>
      <c r="L117" s="100">
        <f>+IF(AND(K117&gt;0,O117="Ejecución"),(K117/877802)*Tabla28[[#This Row],[% participación]],IF(AND(K117&gt;0,O117&lt;&gt;"Ejecución"),"-",""))</f>
        <v>745.87048104242183</v>
      </c>
      <c r="M117" s="65" t="s">
        <v>1148</v>
      </c>
      <c r="N117" s="173">
        <v>1</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250629158.64000002</v>
      </c>
      <c r="F185" s="92"/>
      <c r="G185" s="93"/>
      <c r="H185" s="88"/>
      <c r="I185" s="90" t="s">
        <v>2627</v>
      </c>
      <c r="J185" s="166">
        <f>+SUM(M179:M183)</f>
        <v>0.02</v>
      </c>
      <c r="K185" s="236" t="s">
        <v>2628</v>
      </c>
      <c r="L185" s="236"/>
      <c r="M185" s="94">
        <f>+J185*(SUM(K20:K35))</f>
        <v>125314579.32000001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2792</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2797</v>
      </c>
      <c r="J211" s="27" t="s">
        <v>2622</v>
      </c>
      <c r="K211" s="148" t="s">
        <v>2797</v>
      </c>
      <c r="L211" s="21"/>
      <c r="M211" s="21"/>
      <c r="N211" s="21"/>
      <c r="O211" s="8"/>
    </row>
    <row r="212" spans="1:15" x14ac:dyDescent="0.25">
      <c r="A212" s="9"/>
      <c r="B212" s="27" t="s">
        <v>2619</v>
      </c>
      <c r="C212" s="147" t="s">
        <v>2792</v>
      </c>
      <c r="D212" s="21"/>
      <c r="G212" s="27" t="s">
        <v>2621</v>
      </c>
      <c r="H212" s="148" t="s">
        <v>2793</v>
      </c>
      <c r="J212" s="27" t="s">
        <v>2623</v>
      </c>
      <c r="K212" s="147" t="s">
        <v>2794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 Catalina Arquez Sampayo</cp:lastModifiedBy>
  <cp:lastPrinted>2020-11-20T15:12:35Z</cp:lastPrinted>
  <dcterms:created xsi:type="dcterms:W3CDTF">2020-10-14T21:57:42Z</dcterms:created>
  <dcterms:modified xsi:type="dcterms:W3CDTF">2020-12-29T05:09:01Z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