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6729"/>
  <workbookPr codeName="ThisWorkbook"/>
  <mc:AlternateContent xmlns:mc="http://schemas.openxmlformats.org/markup-compatibility/2006">
    <mc:Choice Requires="x15">
      <x15ac:absPath xmlns:x15ac="http://schemas.microsoft.com/office/spreadsheetml/2010/11/ac" url="G:\info kathy\rESCATE\Mis Documentos\Manifestaciones de Interes\Otras manifestaciones\INTERESADAS\2021-76-10001863\"/>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221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<sst xmlns="http://schemas.openxmlformats.org/spreadsheetml/2006/main" count="3320" uniqueCount="2701">
  <si>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</si>
  <si>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</si>
  <si>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</si>
  <si>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</si>
  <si>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</si>
  <si>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</si>
  <si>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</si>
  <si>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</si>
  <si>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</si>
  <si>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</si>
  <si>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</si>
  <si>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</si>
  <si>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</si>
  <si>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</si>
  <si>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</si>
  <si>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</si>
  <si>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</si>
  <si>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</si>
  <si>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</si>
  <si>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</si>
  <si>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</si>
  <si>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</si>
  <si>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</si>
  <si>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</si>
  <si>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</si>
  <si>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</si>
  <si>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</si>
  <si>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</si>
  <si>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</si>
  <si>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</si>
  <si>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</si>
  <si>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</si>
  <si>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</si>
  <si>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</si>
  <si>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</si>
  <si>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</si>
  <si>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</si>
  <si>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</si>
  <si>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</si>
  <si>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</si>
  <si>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</si>
  <si>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</si>
  <si>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</si>
  <si>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</si>
  <si>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</si>
  <si>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</si>
  <si>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</si>
  <si>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</si>
  <si>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</si>
  <si>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</si>
  <si>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</si>
  <si>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</si>
  <si>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</si>
  <si>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</si>
  <si>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</si>
  <si>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</si>
  <si>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</si>
  <si>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</si>
  <si>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</si>
  <si>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</si>
  <si>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</si>
  <si>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</si>
  <si>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</si>
  <si>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</si>
  <si>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</si>
  <si>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</si>
  <si>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</si>
  <si>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</si>
  <si>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</si>
  <si>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</si>
  <si>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</si>
  <si>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</si>
  <si>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</si>
  <si>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</si>
  <si>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</si>
  <si>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</si>
  <si>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</si>
  <si>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</si>
  <si>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</si>
  <si>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</si>
  <si>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</si>
  <si>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</si>
  <si>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</si>
  <si>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</si>
  <si>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</si>
  <si>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</si>
  <si>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</si>
  <si>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</si>
  <si>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</si>
  <si>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</si>
  <si>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</si>
  <si>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</si>
  <si>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</si>
  <si>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</si>
  <si>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</si>
  <si>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</si>
  <si>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</si>
  <si>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</si>
  <si>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</si>
  <si>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</si>
  <si>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</si>
  <si>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</si>
  <si>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</si>
  <si>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</si>
  <si>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</si>
  <si>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</si>
  <si>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</si>
  <si>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</si>
  <si>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</si>
  <si>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</si>
  <si>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</si>
  <si>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</si>
  <si>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</si>
  <si>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</si>
  <si>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</si>
  <si>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</si>
  <si>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</si>
  <si>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</si>
  <si>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</si>
  <si>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</si>
  <si>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</si>
  <si>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</si>
  <si>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</si>
  <si>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</si>
  <si>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</si>
  <si>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</si>
  <si>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</si>
  <si>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</si>
  <si>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</si>
  <si>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</si>
  <si>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</si>
  <si>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</si>
  <si>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</si>
  <si>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</si>
  <si>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</si>
  <si>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</si>
  <si>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</si>
  <si>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</si>
  <si>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</si>
  <si>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</si>
  <si>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</si>
  <si>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</si>
  <si>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</si>
  <si>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</si>
  <si>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</si>
  <si>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</si>
  <si>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</si>
  <si>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</si>
  <si>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</si>
  <si>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</si>
  <si>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</si>
  <si>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</si>
  <si>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</si>
  <si>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</si>
  <si>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</si>
  <si>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</si>
  <si>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</si>
  <si>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</si>
  <si>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</si>
  <si>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</si>
  <si>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</si>
  <si>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</si>
  <si>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</si>
  <si>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</si>
  <si>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</si>
  <si>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</si>
  <si>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</si>
  <si>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</si>
  <si>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</si>
  <si>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</si>
  <si>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</si>
  <si>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</si>
  <si>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</si>
  <si>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</si>
  <si>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</si>
  <si>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</si>
  <si>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</si>
  <si>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</si>
  <si>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</si>
  <si>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</si>
  <si>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</si>
  <si>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</si>
  <si>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</si>
  <si>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</si>
  <si>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</si>
  <si>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</si>
  <si>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</si>
  <si>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</si>
  <si>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</si>
  <si>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</si>
  <si>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</si>
  <si>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</si>
  <si>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</si>
  <si>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</si>
  <si>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</si>
  <si>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</si>
  <si>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</si>
  <si>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</si>
  <si>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</si>
  <si>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</si>
  <si>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</si>
  <si>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</si>
  <si>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</si>
  <si>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</si>
  <si>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</si>
  <si>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</si>
  <si>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</si>
  <si>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</si>
  <si>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</si>
  <si>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</si>
  <si>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</si>
  <si>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</si>
  <si>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</si>
  <si>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</si>
  <si>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</si>
  <si>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</si>
  <si>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</si>
  <si>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</si>
  <si>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</si>
  <si>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</si>
  <si>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</si>
  <si>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</si>
  <si>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</si>
  <si>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</si>
  <si>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</si>
  <si>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</si>
  <si>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</si>
  <si>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</si>
  <si>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</si>
  <si>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</si>
  <si>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</si>
  <si>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</si>
  <si>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</si>
  <si>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</si>
  <si>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</si>
  <si>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</si>
  <si>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</si>
  <si>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</si>
  <si>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</si>
  <si>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</si>
  <si>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</si>
  <si>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</si>
  <si>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</si>
  <si>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</si>
  <si>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</si>
  <si>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</si>
  <si>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</si>
  <si>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</si>
  <si>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</si>
  <si>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</si>
  <si>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</si>
  <si>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</si>
  <si>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</si>
  <si>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</si>
  <si>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</si>
  <si>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</si>
  <si>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</si>
  <si>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</si>
  <si>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</si>
  <si>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</si>
  <si>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</si>
  <si>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</si>
  <si>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</si>
  <si>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</si>
  <si>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</si>
  <si>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</si>
  <si>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</si>
  <si>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</si>
  <si>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</si>
  <si>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</si>
  <si>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</si>
  <si>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</si>
  <si>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</si>
  <si>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</si>
  <si>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</si>
  <si>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</si>
  <si>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</si>
  <si>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</si>
  <si>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</si>
  <si>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</si>
  <si>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</si>
  <si>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</si>
  <si>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</si>
  <si>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</si>
  <si>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</si>
  <si>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</si>
  <si>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</si>
  <si>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</si>
  <si>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</si>
  <si>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</si>
  <si>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</si>
  <si>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</si>
  <si>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</si>
  <si>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</si>
  <si>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</si>
  <si>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</si>
  <si>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</si>
  <si>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</si>
  <si>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</si>
  <si>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</si>
  <si>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</si>
  <si>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</si>
  <si>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</si>
  <si>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</si>
  <si>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</si>
  <si>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</si>
  <si>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</si>
  <si>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</si>
  <si>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</si>
  <si>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</si>
  <si>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</si>
  <si>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</si>
  <si>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</si>
  <si>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</si>
  <si>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</si>
  <si>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</si>
  <si>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</si>
  <si>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</si>
  <si>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</si>
  <si>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</si>
  <si>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</si>
  <si>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</si>
  <si>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</si>
  <si>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</si>
  <si>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</si>
  <si>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</si>
  <si>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</si>
  <si>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</si>
  <si>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</si>
  <si>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</si>
  <si>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</si>
  <si>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</si>
  <si>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</si>
  <si>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</si>
  <si>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</si>
  <si>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</si>
  <si>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</si>
  <si>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</si>
  <si>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</si>
  <si>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</si>
  <si>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</si>
  <si>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</si>
  <si>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</si>
  <si>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</si>
  <si>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</si>
  <si>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</si>
  <si>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</si>
  <si>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</si>
  <si>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</si>
  <si>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</si>
  <si>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</si>
  <si>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</si>
  <si>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</si>
  <si>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</si>
  <si>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</si>
  <si>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</si>
  <si>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</si>
  <si>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</si>
  <si>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</si>
  <si>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</si>
  <si>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</si>
  <si>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</si>
  <si>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</si>
  <si>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</si>
  <si>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</si>
  <si>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</si>
  <si>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</si>
  <si>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</si>
  <si>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</si>
  <si>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</si>
  <si>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</si>
  <si>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</si>
  <si>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</si>
  <si>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</si>
  <si>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</si>
  <si>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</si>
  <si>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</si>
  <si>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</si>
  <si>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</si>
  <si>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</si>
  <si>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</si>
  <si>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</si>
  <si>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</si>
  <si>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</si>
  <si>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</si>
  <si>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</si>
  <si>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</si>
  <si>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</si>
  <si>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</si>
  <si>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</si>
  <si>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</si>
  <si>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</si>
  <si>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</si>
  <si>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</si>
  <si>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</si>
  <si>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</si>
  <si>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</si>
  <si>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</si>
  <si>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</si>
  <si>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</si>
  <si>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</si>
  <si>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</si>
  <si>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</si>
  <si>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</si>
  <si>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</si>
  <si>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</si>
  <si>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</si>
  <si>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</si>
  <si>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</si>
  <si>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</si>
  <si>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</si>
  <si>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</si>
  <si>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</si>
  <si>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</si>
  <si>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</si>
  <si>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</si>
  <si>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</si>
  <si>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</si>
  <si>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</si>
  <si>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</si>
  <si>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</si>
  <si>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</si>
  <si>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</si>
  <si>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</si>
  <si>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</si>
  <si>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</si>
  <si>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</si>
  <si>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</si>
  <si>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</si>
  <si>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</si>
  <si>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</si>
  <si>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</si>
  <si>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</si>
  <si>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</si>
  <si>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</si>
  <si>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</si>
  <si>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</si>
  <si>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</si>
  <si>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</si>
  <si>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</si>
  <si>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</si>
  <si>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</si>
  <si>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</si>
  <si>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</si>
  <si>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</si>
  <si>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</si>
  <si>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</si>
  <si>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</si>
  <si>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</si>
  <si>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</si>
  <si>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</si>
  <si>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</si>
  <si>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</si>
  <si>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</si>
  <si>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</si>
  <si>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</si>
  <si>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</si>
  <si>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</si>
  <si>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</si>
  <si>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</si>
  <si>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</si>
  <si>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</si>
  <si>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</si>
  <si>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</si>
  <si>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</si>
  <si>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</si>
  <si>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</si>
  <si>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</si>
  <si>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</si>
  <si>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</si>
  <si>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</si>
  <si>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</si>
  <si>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</si>
  <si>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</si>
  <si>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</si>
  <si>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</si>
  <si>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</si>
  <si>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</si>
  <si>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</si>
  <si>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</si>
  <si>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</si>
  <si>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</si>
  <si>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</si>
  <si>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</si>
  <si>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</si>
  <si>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</si>
  <si>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</si>
  <si>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</si>
  <si>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</si>
  <si>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</si>
  <si>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</si>
  <si>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</si>
  <si>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</si>
  <si>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</si>
  <si>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</si>
  <si>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</si>
  <si>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</si>
  <si>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</si>
  <si>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</si>
  <si>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</si>
  <si>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</si>
  <si>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</si>
  <si>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</si>
  <si>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</si>
  <si>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</si>
  <si>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</si>
  <si>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</si>
  <si>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</si>
  <si>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</si>
  <si>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</si>
  <si>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</si>
  <si>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</si>
  <si>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</si>
  <si>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</si>
  <si>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</si>
  <si>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</si>
  <si>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</si>
  <si>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</si>
  <si>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</si>
  <si>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</si>
  <si>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</si>
  <si>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</si>
  <si>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</si>
  <si>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</si>
  <si>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</si>
  <si>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</si>
  <si>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</si>
  <si>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</si>
  <si>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</si>
  <si>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</si>
  <si>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</si>
  <si>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</si>
  <si>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</si>
  <si>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</si>
  <si>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</si>
  <si>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</si>
  <si>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</si>
  <si>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</si>
  <si>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</si>
  <si>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</si>
  <si>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</si>
  <si>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</si>
  <si>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</si>
  <si>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</si>
  <si>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</si>
  <si>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</si>
  <si>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</si>
  <si>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</si>
  <si>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</si>
  <si>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</si>
  <si>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</si>
  <si>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</si>
  <si>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</si>
  <si>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</si>
  <si>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</si>
  <si>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</si>
  <si>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</si>
  <si>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</si>
  <si>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</si>
  <si>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</si>
  <si>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</si>
  <si>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</si>
  <si>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</si>
  <si>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</si>
  <si>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</si>
  <si>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</si>
  <si>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</si>
  <si>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</si>
  <si>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</si>
  <si>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</si>
  <si>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</si>
  <si>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</si>
  <si>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</si>
  <si>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</si>
  <si>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</si>
  <si>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</si>
  <si>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</si>
  <si>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</si>
  <si>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</si>
  <si>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</si>
  <si>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</si>
  <si>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</si>
  <si>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</si>
  <si>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</si>
  <si>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</si>
  <si>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</si>
  <si>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</si>
  <si>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</si>
  <si>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</si>
  <si>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</si>
  <si>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</si>
  <si>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</si>
  <si>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</si>
  <si>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</si>
  <si>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</si>
  <si>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</si>
  <si>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</si>
  <si>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</si>
  <si>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</si>
  <si>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</si>
  <si>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</si>
  <si>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</si>
  <si>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</si>
  <si>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</si>
  <si>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</si>
  <si>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</si>
  <si>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</si>
  <si>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</si>
  <si>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</si>
  <si>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</si>
  <si>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</si>
  <si>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</si>
  <si>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</si>
  <si>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</si>
  <si>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</si>
  <si>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</si>
  <si>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</si>
  <si>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</si>
  <si>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</si>
  <si>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</si>
  <si>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</si>
  <si>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</si>
  <si>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</si>
  <si>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</si>
  <si>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</si>
  <si>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</si>
  <si>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</si>
  <si>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</si>
  <si>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</si>
  <si>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</si>
  <si>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</si>
  <si>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</si>
  <si>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</si>
  <si>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</si>
  <si>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</si>
  <si>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</si>
  <si>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</si>
  <si>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</si>
  <si>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</si>
  <si>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</si>
  <si>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</si>
  <si>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</si>
  <si>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</si>
  <si>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</si>
  <si>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</si>
  <si>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</si>
  <si>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</si>
  <si>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</si>
  <si>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</si>
  <si>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</si>
  <si>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</si>
  <si>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</si>
  <si>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</si>
  <si>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</si>
  <si>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</si>
  <si>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</si>
  <si>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</si>
  <si>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</si>
  <si>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</si>
  <si>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</si>
  <si>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</si>
  <si>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</si>
  <si>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</si>
  <si>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</si>
  <si>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</si>
  <si>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</si>
  <si>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</si>
  <si>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</si>
  <si>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</si>
  <si>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</si>
  <si>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</si>
  <si>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</si>
  <si>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</si>
  <si>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</si>
  <si>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</si>
  <si>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</si>
  <si>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</si>
  <si>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</si>
  <si>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</si>
  <si>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</si>
  <si>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</si>
  <si>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</si>
  <si>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</si>
  <si>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</si>
  <si>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</si>
  <si>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</si>
  <si>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</si>
  <si>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</si>
  <si>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</si>
  <si>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</si>
  <si>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</si>
  <si>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</si>
  <si>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</si>
  <si>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</si>
  <si>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</si>
  <si>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</si>
  <si>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</si>
  <si>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</si>
  <si>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</si>
  <si>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</si>
  <si>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</si>
  <si>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</si>
  <si>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</si>
  <si>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</si>
  <si>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</si>
  <si>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</si>
  <si>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</si>
  <si>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</si>
  <si>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</si>
  <si>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</si>
  <si>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</si>
  <si>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</si>
  <si>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</si>
  <si>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</si>
  <si>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</si>
  <si>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</si>
  <si>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</si>
  <si>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</si>
  <si>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</si>
  <si>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</si>
  <si>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</si>
  <si>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</si>
  <si>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</si>
  <si>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</si>
  <si>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</si>
  <si>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</si>
  <si>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</si>
  <si>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</si>
  <si>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</si>
  <si>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</si>
  <si>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</si>
  <si>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</si>
  <si>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</si>
  <si>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</si>
  <si>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</si>
  <si>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</si>
  <si>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</si>
  <si>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</si>
  <si>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</si>
  <si>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</si>
  <si>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</si>
  <si>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</si>
  <si>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</si>
  <si>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</si>
  <si>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</si>
  <si>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</si>
  <si>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</si>
  <si>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</si>
  <si>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</si>
  <si>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</si>
  <si>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</si>
  <si>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</si>
  <si>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</si>
  <si>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</si>
  <si>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</si>
  <si>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</si>
  <si>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</si>
  <si>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</si>
  <si>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</si>
  <si>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</si>
  <si>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</si>
  <si>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</si>
  <si>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</si>
  <si>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</si>
  <si>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</si>
  <si>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</si>
  <si>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</si>
  <si>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</si>
  <si>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</si>
  <si>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</si>
  <si>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</si>
  <si>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</si>
  <si>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</si>
  <si>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</si>
  <si>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</si>
  <si>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</si>
  <si>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</si>
  <si>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</si>
  <si>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</si>
  <si>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</si>
  <si>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</si>
  <si>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</si>
  <si>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</si>
  <si>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</si>
  <si>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</si>
  <si>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</si>
  <si>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</si>
  <si>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</si>
  <si>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</si>
  <si>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</si>
  <si>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</si>
  <si>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</si>
  <si>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</si>
  <si>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</si>
  <si>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</si>
  <si>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</si>
  <si>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</si>
  <si>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</si>
  <si>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</si>
  <si>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</si>
  <si>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</si>
  <si>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</si>
  <si>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</si>
  <si>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</si>
  <si>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</si>
  <si>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</si>
  <si>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</si>
  <si>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</si>
  <si>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</si>
  <si>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</si>
  <si>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</si>
  <si>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</si>
  <si>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</si>
  <si>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</si>
  <si>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</si>
  <si>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</si>
  <si>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</si>
  <si>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</si>
  <si>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</si>
  <si>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</si>
  <si>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</si>
  <si>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</si>
  <si>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</si>
  <si>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</si>
  <si>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</si>
  <si>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</si>
  <si>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</si>
  <si>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</si>
  <si>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</si>
  <si>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</si>
  <si>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</si>
  <si>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</si>
  <si>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</si>
  <si>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</si>
  <si>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</si>
  <si>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</si>
  <si>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</si>
  <si>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</si>
  <si>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</si>
  <si>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</si>
  <si>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</si>
  <si>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</si>
  <si>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</si>
  <si>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</si>
  <si>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</si>
  <si>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</si>
  <si>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</si>
  <si>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</si>
  <si>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</si>
  <si>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</si>
  <si>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</si>
  <si>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</si>
  <si>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</si>
  <si>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</si>
  <si>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</si>
  <si>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</si>
  <si>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</si>
  <si>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</si>
  <si>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</si>
  <si>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</si>
  <si>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</si>
  <si>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</si>
  <si>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</si>
  <si>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</si>
  <si>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</si>
  <si>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</si>
  <si>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</si>
  <si>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</si>
  <si>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</si>
  <si>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</si>
  <si>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</si>
  <si>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</si>
  <si>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</si>
  <si>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</si>
  <si>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</si>
  <si>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</si>
  <si>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</si>
  <si>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</si>
  <si>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</si>
  <si>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</si>
  <si>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</si>
  <si>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</si>
  <si>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</si>
  <si>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</si>
  <si>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</si>
  <si>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</si>
  <si>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</si>
  <si>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</si>
  <si>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</si>
  <si>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</si>
  <si>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</si>
  <si>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</si>
  <si>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</si>
  <si>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</si>
  <si>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</si>
  <si>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</si>
  <si>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</si>
  <si>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</si>
  <si>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</si>
  <si>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</si>
  <si>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</si>
  <si>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</si>
  <si>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</si>
  <si>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</si>
  <si>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</si>
  <si>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</si>
  <si>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</si>
  <si>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</si>
  <si>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</si>
  <si>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</si>
  <si>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</si>
  <si>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</si>
  <si>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</si>
  <si>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</si>
  <si>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</si>
  <si>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</si>
  <si>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</si>
  <si>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</si>
  <si>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</si>
  <si>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</si>
  <si>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</si>
  <si>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</si>
  <si>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</si>
  <si>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</si>
  <si>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</si>
  <si>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</si>
  <si>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</si>
  <si>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</si>
  <si>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</si>
  <si>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</si>
  <si>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</si>
  <si>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</si>
  <si>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</si>
  <si>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</si>
  <si>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</si>
  <si>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</si>
  <si>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</si>
  <si>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</si>
  <si>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</si>
  <si>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</si>
  <si>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</si>
  <si>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</si>
  <si>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</si>
  <si>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</si>
  <si>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</si>
  <si>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</si>
  <si>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</si>
  <si>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</si>
  <si>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</si>
  <si>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</si>
  <si>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</si>
  <si>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</si>
  <si>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</si>
  <si>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</si>
  <si>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</si>
  <si>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</si>
  <si>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</si>
  <si>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</si>
  <si>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</si>
  <si>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</si>
  <si>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</si>
  <si>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</si>
  <si>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</si>
  <si>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</si>
  <si>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</si>
  <si>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</si>
  <si>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</si>
  <si>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</si>
  <si>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</si>
  <si>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</si>
  <si>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</si>
  <si>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</si>
  <si>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</si>
  <si>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</si>
  <si>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</si>
  <si>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</si>
  <si>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</si>
  <si>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</si>
  <si>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</si>
  <si>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</si>
  <si>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</si>
  <si>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</si>
  <si>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</si>
  <si>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</si>
  <si>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</si>
  <si>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</si>
  <si>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</si>
  <si>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</si>
  <si>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</si>
  <si>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</si>
  <si>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</si>
  <si>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</si>
  <si>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</si>
  <si>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</si>
  <si>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</si>
  <si>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</si>
  <si>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</si>
  <si>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</si>
  <si>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</si>
  <si>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</si>
  <si>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</si>
  <si>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</si>
  <si>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</si>
  <si>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</si>
  <si>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</si>
  <si>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</si>
  <si>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</si>
  <si>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</si>
  <si>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</si>
  <si>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</si>
  <si>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</si>
  <si>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</si>
  <si>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</si>
  <si>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</si>
  <si>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</si>
  <si>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</si>
  <si>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</si>
  <si>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</si>
  <si>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</si>
  <si>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</si>
  <si>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</si>
  <si>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</si>
  <si>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</si>
  <si>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</si>
  <si>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</si>
  <si>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</si>
  <si>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</si>
  <si>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</si>
  <si>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</si>
  <si>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</si>
  <si>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</si>
  <si>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</si>
  <si>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</si>
  <si>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</si>
  <si>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</si>
  <si>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</si>
  <si>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</si>
  <si>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</si>
  <si>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</si>
  <si>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</si>
  <si>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</si>
  <si>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</si>
  <si>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</si>
  <si>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</si>
  <si>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</si>
  <si>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</si>
  <si>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</si>
  <si>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</si>
  <si>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</si>
  <si>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</si>
  <si>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</si>
  <si>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</si>
  <si>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</si>
  <si>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</si>
  <si>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</si>
  <si>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</si>
  <si>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</si>
  <si>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</si>
  <si>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</si>
  <si>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</si>
  <si>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</si>
  <si>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</si>
  <si>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</si>
  <si>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</si>
  <si>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</si>
  <si>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</si>
  <si>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</si>
  <si>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</si>
  <si>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</si>
  <si>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</si>
  <si>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</si>
  <si>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</si>
  <si>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</si>
  <si>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</si>
  <si>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</si>
  <si>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</si>
  <si>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</si>
  <si>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</si>
  <si>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</si>
  <si>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</si>
  <si>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</si>
  <si>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</si>
  <si>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</si>
  <si>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</si>
  <si>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</si>
  <si>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</si>
  <si>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</si>
  <si>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</si>
  <si>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</si>
  <si>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</si>
  <si>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</si>
  <si>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</si>
  <si>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</si>
  <si>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</si>
  <si>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</si>
  <si>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</si>
  <si>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</si>
  <si>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</si>
  <si>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</si>
  <si>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</si>
  <si>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</si>
  <si>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</si>
  <si>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</si>
  <si>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</si>
  <si>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</si>
  <si>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</si>
  <si>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</si>
  <si>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</si>
  <si>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</si>
  <si>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</si>
  <si>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</si>
  <si>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</si>
  <si>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</si>
  <si>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</si>
  <si>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</si>
  <si>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</si>
  <si>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</si>
  <si>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</si>
  <si>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</si>
  <si>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</si>
  <si>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</si>
  <si>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</si>
  <si>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</si>
  <si>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</si>
  <si>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</si>
  <si>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</si>
  <si>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</si>
  <si>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</si>
  <si>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</si>
  <si>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</si>
  <si>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</si>
  <si>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</si>
  <si>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</si>
  <si>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</si>
  <si>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</si>
  <si>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</si>
  <si>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</si>
  <si>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</si>
  <si>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</si>
  <si>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</si>
  <si>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</si>
  <si>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</si>
  <si>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</si>
  <si>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</si>
  <si>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</si>
  <si>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</si>
  <si>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</si>
  <si>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</si>
  <si>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</si>
  <si>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</si>
  <si>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</si>
  <si>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</si>
  <si>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</si>
  <si>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</si>
  <si>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</si>
  <si>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</si>
  <si>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</si>
  <si>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</si>
  <si>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</si>
  <si>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</si>
  <si>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</si>
  <si>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</si>
  <si>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</si>
  <si>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</si>
  <si>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</si>
  <si>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</si>
  <si>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</si>
  <si>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</si>
  <si>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</si>
  <si>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</si>
  <si>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</si>
  <si>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</si>
  <si>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</si>
  <si>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</si>
  <si>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</si>
  <si>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</si>
  <si>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</si>
  <si>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</si>
  <si>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</si>
  <si>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</si>
  <si>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</si>
  <si>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</si>
  <si>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</si>
  <si>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</si>
  <si>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</si>
  <si>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</si>
  <si>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</si>
  <si>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</si>
  <si>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</si>
  <si>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</si>
  <si>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</si>
  <si>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</si>
  <si>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</si>
  <si>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</si>
  <si>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</si>
  <si>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</si>
  <si>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</si>
  <si>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</si>
  <si>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</si>
  <si>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</si>
  <si>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</si>
  <si>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</si>
  <si>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</si>
  <si>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</si>
  <si>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</si>
  <si>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</si>
  <si>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</si>
  <si>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</si>
  <si>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</si>
  <si>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</si>
  <si>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</si>
  <si>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</si>
  <si>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</si>
  <si>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</si>
  <si>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</si>
  <si>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</si>
  <si>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</si>
  <si>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</si>
  <si>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</si>
  <si>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</si>
  <si>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</si>
  <si>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</si>
  <si>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</si>
  <si>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</si>
  <si>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</si>
  <si>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</si>
  <si>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</si>
  <si>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</si>
  <si>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</si>
  <si>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</si>
  <si>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</si>
  <si>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</si>
  <si>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</si>
  <si>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</si>
  <si>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</si>
  <si>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</si>
  <si>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</si>
  <si>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</si>
  <si>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</si>
  <si>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</si>
  <si>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</si>
  <si>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</si>
  <si>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</si>
  <si>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</si>
  <si>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</si>
  <si>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</si>
  <si>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</si>
  <si>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</si>
  <si>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</si>
  <si>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</si>
  <si>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</si>
  <si>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</si>
  <si>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</si>
  <si>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</si>
  <si>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</si>
  <si>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</si>
  <si>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</si>
  <si>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</si>
  <si>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</si>
  <si>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</si>
  <si>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</si>
  <si>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</si>
  <si>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</si>
  <si>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</si>
  <si>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</si>
  <si>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</si>
  <si>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</si>
  <si>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</si>
  <si>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</si>
  <si>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</si>
  <si>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</si>
  <si>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</si>
  <si>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</si>
  <si>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</si>
  <si>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</si>
  <si>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</si>
  <si>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</si>
  <si>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</si>
  <si>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</si>
  <si>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</si>
  <si>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</si>
  <si>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</si>
  <si>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</si>
  <si>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</si>
  <si>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</si>
  <si>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</si>
  <si>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</si>
  <si>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</si>
  <si>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</si>
  <si>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</si>
  <si>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</si>
  <si>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</si>
  <si>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</si>
  <si>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</si>
  <si>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</si>
  <si>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</si>
  <si>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</si>
  <si>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</si>
  <si>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</si>
  <si>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</si>
  <si>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</si>
  <si>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</si>
  <si>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</si>
  <si>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</si>
  <si>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</si>
  <si>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</si>
  <si>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</si>
  <si>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</si>
  <si>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</si>
  <si>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</si>
  <si>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</si>
  <si>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</si>
  <si>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</si>
  <si>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</si>
  <si>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</si>
  <si>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</si>
  <si>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</si>
  <si>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</si>
  <si>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</si>
  <si>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</si>
  <si>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</si>
  <si>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</si>
  <si>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</si>
  <si>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</si>
  <si>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</si>
  <si>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</si>
  <si>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</si>
  <si>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</si>
  <si>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</si>
  <si>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</si>
  <si>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</si>
  <si>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</si>
  <si>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</si>
  <si>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</si>
  <si>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</si>
  <si>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</si>
  <si>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</si>
  <si>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</si>
  <si>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</si>
  <si>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</si>
  <si>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</si>
  <si>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</si>
  <si>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</si>
  <si>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</si>
  <si>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</si>
  <si>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</si>
  <si>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</si>
  <si>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</si>
  <si>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</si>
  <si>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</si>
  <si>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</si>
  <si>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</si>
  <si>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</si>
  <si>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</si>
  <si>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</si>
  <si>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</si>
  <si>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</si>
  <si>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</si>
  <si>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</si>
  <si>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</si>
  <si>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</si>
  <si>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</si>
  <si>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</si>
  <si>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</si>
  <si>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</si>
  <si>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</si>
  <si>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</si>
  <si>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</si>
  <si>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</si>
  <si>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</si>
  <si>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</si>
  <si>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</si>
  <si>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</si>
  <si>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</si>
  <si>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</si>
  <si>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</si>
  <si>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</si>
  <si>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</si>
  <si>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</si>
  <si>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</si>
  <si>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</si>
  <si>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</si>
  <si>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</si>
  <si>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</si>
  <si>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</si>
  <si>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</si>
  <si>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</si>
  <si>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</si>
  <si>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</si>
  <si>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</si>
  <si>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</si>
  <si>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</si>
  <si>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</si>
  <si>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</si>
  <si>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</si>
  <si>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</si>
  <si>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</si>
  <si>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</si>
  <si>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</si>
  <si>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</si>
  <si>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</si>
  <si>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</si>
  <si>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</si>
  <si>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</si>
  <si>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</si>
  <si>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</si>
  <si>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</si>
  <si>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</si>
  <si>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</si>
  <si>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</si>
  <si>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</si>
  <si>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</si>
  <si>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</si>
  <si>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</si>
  <si>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</si>
  <si>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</si>
  <si>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</si>
  <si>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</si>
  <si>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</si>
  <si>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</si>
  <si>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</si>
  <si>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</si>
  <si>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</si>
  <si>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</si>
  <si>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</si>
  <si>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</si>
  <si>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</si>
  <si>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</si>
  <si>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</si>
  <si>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</si>
  <si>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</si>
  <si>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</si>
  <si>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</si>
  <si>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</si>
  <si>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</si>
  <si>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</si>
  <si>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</si>
  <si>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</si>
  <si>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</si>
  <si>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</si>
  <si>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</si>
  <si>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</si>
  <si>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</si>
  <si>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</si>
  <si>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</si>
  <si>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</si>
  <si>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</si>
  <si>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</si>
  <si>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</si>
  <si>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</si>
  <si>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</si>
  <si>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</si>
  <si>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</si>
  <si>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</si>
  <si>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</si>
  <si>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</si>
  <si>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</si>
  <si>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</si>
  <si>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</si>
  <si>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</si>
  <si>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</si>
  <si>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</si>
  <si>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</si>
  <si>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</si>
  <si>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</si>
  <si>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</si>
  <si>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</si>
  <si>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</si>
  <si>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</si>
  <si>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</si>
  <si>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</si>
  <si>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</si>
  <si>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</si>
  <si>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</si>
  <si>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</si>
  <si>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</si>
  <si>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</si>
  <si>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</si>
  <si>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</si>
  <si>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</si>
  <si>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</si>
  <si>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</si>
  <si>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</si>
  <si>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</si>
  <si>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</si>
  <si>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</si>
  <si>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</si>
  <si>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</si>
  <si>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</si>
  <si>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</si>
  <si>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</si>
  <si>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</si>
  <si>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</si>
  <si>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</si>
  <si>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</si>
  <si>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</si>
  <si>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</si>
  <si>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</si>
  <si>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</si>
  <si>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</si>
  <si>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</si>
  <si>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</si>
  <si>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</si>
  <si>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</si>
  <si>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</si>
  <si>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</si>
  <si>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</si>
  <si>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</si>
  <si>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</si>
  <si>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</si>
  <si>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</si>
  <si>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</si>
  <si>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</si>
  <si>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</si>
  <si>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</si>
  <si>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</si>
  <si>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</si>
  <si>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</si>
  <si>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</si>
  <si>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</si>
  <si>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</si>
  <si>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</si>
  <si>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</si>
  <si>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</si>
  <si>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</si>
  <si>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</si>
  <si>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</si>
  <si>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</si>
  <si>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</si>
  <si>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</si>
  <si>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</si>
  <si>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</si>
  <si>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</si>
  <si>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</si>
  <si>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</si>
  <si>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</si>
  <si>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</si>
  <si>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</si>
  <si>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</si>
  <si>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</si>
  <si>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</si>
  <si>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</si>
  <si>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</si>
  <si>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</si>
  <si>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</si>
  <si>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</si>
  <si>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</si>
  <si>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</si>
  <si>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</si>
  <si>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</si>
  <si>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</si>
  <si>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</si>
  <si>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</si>
  <si>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</si>
  <si>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</si>
  <si>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</si>
  <si>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</si>
  <si>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</si>
  <si>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</si>
  <si>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</si>
  <si>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</si>
  <si>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</si>
  <si>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</si>
  <si>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</si>
  <si>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</si>
  <si>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</si>
  <si>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</si>
  <si>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</si>
  <si>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</si>
  <si>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</si>
  <si>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</si>
  <si>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</si>
  <si>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</si>
  <si>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</si>
  <si>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</si>
  <si>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</si>
  <si>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</si>
  <si>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</si>
  <si>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</si>
  <si>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</si>
  <si>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</si>
  <si>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</si>
  <si>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</si>
  <si>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</si>
  <si>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</si>
  <si>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</si>
  <si>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</si>
  <si>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</si>
  <si>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</si>
  <si>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</si>
  <si>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</si>
  <si>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</si>
  <si>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</si>
  <si>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</si>
  <si>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</si>
  <si>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</si>
  <si>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</si>
  <si>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</si>
  <si>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</si>
  <si>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</si>
  <si>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</si>
  <si>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</si>
  <si>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</si>
  <si>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</si>
  <si>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</si>
  <si>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</si>
  <si>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</si>
  <si>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</si>
  <si>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</si>
  <si>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</si>
  <si>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</si>
  <si>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</si>
  <si>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</si>
  <si>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</si>
  <si>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</si>
  <si>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</si>
  <si>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</si>
  <si>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</si>
  <si>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</si>
  <si>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</si>
  <si>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</si>
  <si>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</si>
  <si>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</si>
  <si>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</si>
  <si>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</si>
  <si>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</si>
  <si>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</si>
  <si>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</si>
  <si>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</si>
  <si>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</si>
  <si>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</si>
  <si>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</si>
  <si>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</si>
  <si>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</si>
  <si>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</si>
  <si>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</si>
  <si>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</si>
  <si>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</si>
  <si>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</si>
  <si>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</si>
  <si>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</si>
  <si>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</si>
  <si>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</si>
  <si>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</si>
  <si>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</si>
  <si>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</si>
  <si>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</si>
  <si>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</si>
  <si>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</si>
  <si>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</si>
  <si>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</si>
  <si>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</si>
  <si>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</si>
  <si>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</si>
  <si>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</si>
  <si>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</si>
  <si>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</si>
  <si>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</si>
  <si>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</si>
  <si>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</si>
  <si>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</si>
  <si>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</si>
  <si>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</si>
  <si>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</si>
  <si>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</si>
  <si>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</si>
  <si>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</si>
  <si>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</si>
  <si>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</si>
  <si>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</si>
  <si>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</si>
  <si>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</si>
  <si>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</si>
  <si>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</si>
  <si>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</si>
  <si>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</si>
  <si>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</si>
  <si>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</si>
  <si>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</si>
  <si>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</si>
  <si>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</si>
  <si>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</si>
  <si>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</si>
  <si>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</si>
  <si>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</si>
  <si>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</si>
  <si>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</si>
  <si>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</si>
  <si>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</si>
  <si>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</si>
  <si>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</si>
  <si>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</si>
  <si>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</si>
  <si>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</si>
  <si>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</si>
  <si>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</si>
  <si>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</si>
  <si>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</si>
  <si>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</si>
  <si>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</si>
  <si>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</si>
  <si>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</si>
  <si>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</si>
  <si>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</si>
  <si>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</si>
  <si>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</si>
  <si>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</si>
  <si>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</si>
  <si>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</si>
  <si>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</si>
  <si>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</si>
  <si>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</si>
  <si>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</si>
  <si>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</si>
  <si>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</si>
  <si>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</si>
  <si>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</si>
  <si>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</si>
  <si>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</si>
  <si>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</si>
  <si>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</si>
  <si>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</si>
  <si>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</si>
  <si>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</si>
  <si>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</si>
  <si>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</si>
  <si>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</si>
  <si>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</si>
  <si>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</si>
  <si>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</si>
  <si>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</si>
  <si>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</si>
  <si>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</si>
  <si>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</si>
  <si>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</si>
  <si>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</si>
  <si>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</si>
  <si>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</si>
  <si>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</si>
  <si>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</si>
  <si>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</si>
  <si>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</si>
  <si>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</si>
  <si>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</si>
  <si>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</si>
  <si>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</si>
  <si>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</si>
  <si>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</si>
  <si>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</si>
  <si>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</si>
  <si>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</si>
  <si>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</si>
  <si>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</si>
  <si>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</si>
  <si>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</si>
  <si>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</si>
  <si>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</si>
  <si>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</si>
  <si>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</si>
  <si>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</si>
  <si>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</si>
  <si>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</si>
  <si>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</si>
  <si>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</si>
  <si>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</si>
  <si>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</si>
  <si>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</si>
  <si>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</si>
  <si>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</si>
  <si>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</si>
  <si>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</si>
  <si>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</si>
  <si>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</si>
  <si>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</si>
  <si>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</si>
  <si>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</si>
  <si>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</si>
  <si>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</si>
  <si>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</si>
  <si>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</si>
  <si>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</si>
  <si>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</si>
  <si>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</si>
  <si>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</si>
  <si>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</si>
  <si>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</si>
  <si>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</si>
  <si>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</si>
  <si>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</si>
  <si>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</si>
  <si>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</si>
  <si>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</si>
  <si>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</si>
  <si>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</si>
  <si>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</si>
  <si>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</si>
  <si>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</si>
  <si>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</si>
  <si>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</si>
  <si>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</si>
  <si>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</si>
  <si>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</si>
  <si>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</si>
  <si>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</si>
  <si>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</si>
  <si>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</si>
  <si>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</si>
  <si>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</si>
  <si>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</si>
  <si>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</si>
  <si>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</si>
  <si>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</si>
  <si>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</si>
  <si>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</si>
  <si>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</si>
  <si>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</si>
  <si>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</si>
  <si>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</si>
  <si>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</si>
  <si>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</si>
  <si>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</si>
  <si>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</si>
  <si>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</si>
  <si>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</si>
  <si>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</si>
  <si>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</si>
  <si>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</si>
  <si>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</si>
  <si>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</si>
  <si>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</si>
  <si>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</si>
  <si>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</si>
  <si>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</si>
  <si>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</si>
  <si>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</si>
  <si>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</si>
  <si>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</si>
  <si>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</si>
  <si>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</si>
  <si>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</si>
  <si>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</si>
  <si>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</si>
  <si>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</si>
  <si>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</si>
  <si>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</si>
  <si>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</si>
  <si>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</si>
  <si>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</si>
  <si>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</si>
  <si>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</si>
  <si>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</si>
  <si>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</si>
  <si>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</si>
  <si>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</si>
  <si>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</si>
  <si>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</si>
  <si>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</si>
  <si>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</si>
  <si>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</si>
  <si>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</si>
  <si>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</si>
  <si>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</si>
  <si>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</si>
  <si>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</si>
  <si>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</si>
  <si>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</si>
  <si>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</si>
  <si>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</si>
  <si>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</si>
  <si>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</si>
  <si>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</si>
  <si>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</si>
  <si>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</si>
  <si>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</si>
  <si>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</si>
  <si>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</si>
  <si>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</si>
  <si>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</si>
  <si>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</si>
  <si>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</si>
  <si>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</si>
  <si>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</si>
  <si>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</si>
  <si>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</si>
  <si>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</si>
  <si>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</si>
  <si>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</si>
  <si>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</si>
  <si>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</si>
  <si>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</si>
  <si>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</si>
  <si>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</si>
  <si>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</si>
  <si>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</si>
  <si>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</si>
  <si>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</si>
  <si>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</si>
  <si>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</si>
  <si>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</si>
  <si>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</si>
  <si>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</si>
  <si>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</si>
  <si>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</si>
  <si>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</si>
  <si>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</si>
  <si>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</si>
  <si>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</si>
  <si>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</si>
  <si>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</si>
  <si>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</si>
  <si>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</si>
  <si>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</si>
  <si>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</si>
  <si>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</si>
  <si>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</si>
  <si>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</si>
  <si>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</si>
  <si>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</si>
  <si>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</si>
  <si>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</si>
  <si>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</si>
  <si>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</si>
  <si>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</si>
  <si>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</si>
  <si>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</si>
  <si>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</si>
  <si>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</si>
  <si>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</si>
  <si>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</si>
  <si>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</si>
  <si>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</si>
  <si>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</si>
  <si>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</si>
  <si>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</si>
  <si>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</si>
  <si>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</si>
  <si>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</si>
  <si>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</si>
  <si>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</si>
  <si>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</si>
  <si>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</si>
  <si>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</si>
  <si>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</si>
  <si>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</si>
  <si>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</si>
  <si>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</si>
  <si>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</si>
  <si>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</si>
  <si>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</si>
  <si>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</si>
  <si>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</si>
  <si>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</si>
  <si>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</si>
  <si>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</si>
  <si>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</si>
  <si>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</si>
  <si>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</si>
  <si>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</si>
  <si>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</si>
  <si>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</si>
  <si>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</si>
  <si>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</si>
  <si>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</si>
  <si>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</si>
  <si>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</si>
  <si>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</si>
  <si>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</si>
  <si>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</si>
  <si>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</si>
  <si>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</si>
  <si>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</si>
  <si>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</si>
  <si>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</si>
  <si>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</si>
  <si>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</si>
  <si>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</si>
  <si>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</si>
  <si>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</si>
  <si>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</si>
  <si>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</si>
  <si>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</si>
  <si>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</si>
  <si>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</si>
  <si>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</si>
  <si>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</si>
  <si>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</si>
  <si>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</si>
  <si>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</si>
  <si>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</si>
  <si>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</si>
  <si>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</si>
  <si>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</si>
  <si>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</si>
  <si>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</si>
  <si>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</si>
  <si>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</si>
  <si>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</si>
  <si>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</si>
  <si>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</si>
  <si>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</si>
  <si>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</si>
  <si>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</si>
  <si>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</si>
  <si>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</si>
  <si>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</si>
  <si>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</si>
  <si>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</si>
  <si>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</si>
  <si>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</si>
  <si>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</si>
  <si>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</si>
  <si>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</si>
  <si>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</si>
  <si>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</si>
  <si>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</si>
  <si>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</si>
  <si>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</si>
  <si>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</si>
  <si>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</si>
  <si>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</si>
  <si>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</si>
  <si>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</si>
  <si>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</si>
  <si>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</si>
  <si>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</si>
  <si>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</si>
  <si>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</si>
  <si>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</si>
  <si>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</si>
  <si>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</si>
  <si>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</si>
  <si>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</si>
  <si>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</si>
  <si>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</si>
  <si>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</si>
  <si>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</si>
  <si>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</si>
  <si>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</si>
  <si>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</si>
  <si>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</si>
  <si>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</si>
  <si>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</si>
  <si>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</si>
  <si>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</si>
  <si>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</si>
  <si>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</si>
  <si>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</si>
  <si>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</si>
  <si>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</si>
  <si>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</si>
  <si>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</si>
  <si>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</si>
  <si>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</si>
  <si>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</si>
  <si>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</si>
  <si>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</si>
  <si>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</si>
  <si>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</si>
  <si>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</si>
  <si>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</si>
  <si>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</si>
  <si>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</si>
  <si>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</si>
  <si>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</si>
  <si>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</si>
  <si>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</si>
  <si>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</si>
  <si>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</si>
  <si>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</si>
  <si>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</si>
  <si>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</si>
  <si>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</si>
  <si>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</si>
  <si>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</si>
  <si>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</si>
  <si>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</si>
  <si>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</si>
  <si>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</si>
  <si>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</si>
  <si>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</si>
  <si>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</si>
  <si>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</si>
  <si>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</si>
  <si>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</si>
  <si>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</si>
  <si>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</si>
  <si>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</si>
  <si>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</si>
  <si>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</si>
  <si>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</si>
  <si>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</si>
  <si>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</si>
  <si>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</si>
  <si>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</si>
  <si>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</si>
  <si>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</si>
  <si>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</si>
  <si>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</si>
  <si>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</si>
  <si>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</si>
  <si>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</si>
  <si>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</si>
  <si>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</si>
  <si>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</si>
  <si>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</si>
  <si>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</si>
  <si>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</si>
  <si>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</si>
  <si>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</si>
  <si>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</si>
  <si>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</si>
  <si>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</si>
  <si>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</si>
  <si>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</si>
  <si>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</si>
  <si>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</si>
  <si>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</si>
  <si>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</si>
  <si>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</si>
  <si>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</si>
  <si>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</si>
  <si>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</si>
  <si>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</si>
  <si>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</si>
  <si>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</si>
  <si>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</si>
  <si>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</si>
  <si>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</si>
  <si>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</si>
  <si>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</si>
  <si>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</si>
  <si>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</si>
  <si>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</si>
  <si>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</si>
  <si>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</si>
  <si>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</si>
  <si>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</si>
  <si>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</si>
  <si>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</si>
  <si>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</si>
  <si>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</si>
  <si>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</si>
  <si>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</si>
  <si>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</si>
  <si>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</si>
  <si>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</si>
  <si>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</si>
  <si>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</si>
  <si>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</si>
  <si>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</si>
  <si>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</si>
  <si>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</si>
  <si>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</si>
  <si>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</si>
  <si>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</si>
  <si>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</si>
  <si>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</si>
  <si>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</si>
  <si>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</si>
  <si>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</si>
  <si>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</si>
  <si>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</si>
  <si>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</si>
  <si>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</si>
  <si>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</si>
  <si>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</si>
  <si>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</si>
  <si>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</si>
  <si>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</si>
  <si>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</si>
  <si>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</si>
  <si>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</si>
  <si>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</si>
  <si>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</si>
  <si>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</si>
  <si>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</si>
  <si>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</si>
  <si>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</si>
  <si>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</si>
  <si>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</si>
  <si>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</si>
  <si>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</si>
  <si>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</si>
  <si>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</si>
  <si>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</si>
  <si>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</si>
  <si>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</si>
  <si>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</si>
  <si>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</si>
  <si>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</si>
  <si>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</si>
  <si>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</si>
  <si>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</si>
  <si>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</si>
  <si>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</si>
  <si>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</si>
  <si>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</si>
  <si>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</si>
  <si>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</si>
  <si>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</si>
  <si>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</si>
  <si>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</si>
  <si>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</si>
  <si>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</si>
  <si>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</si>
  <si>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</si>
  <si>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</si>
  <si>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</si>
  <si>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</si>
  <si>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</si>
  <si>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</si>
  <si>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</si>
  <si>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</si>
  <si>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</si>
  <si>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</si>
  <si>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</si>
  <si>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</si>
  <si>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</si>
  <si>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</si>
  <si>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</si>
  <si>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</si>
  <si>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</si>
  <si>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</si>
  <si>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</si>
  <si>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</si>
  <si>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</si>
  <si>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</si>
  <si>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</si>
  <si>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</si>
  <si>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</si>
  <si>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</si>
  <si>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</si>
  <si>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</si>
  <si>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</si>
  <si>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</si>
  <si>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</si>
  <si>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</si>
  <si>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</si>
  <si>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</si>
  <si>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</si>
  <si>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</si>
  <si>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</si>
  <si>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</si>
  <si>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</si>
  <si>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</si>
  <si>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</si>
  <si>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</si>
  <si>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</si>
  <si>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</si>
  <si>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</si>
  <si>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</si>
  <si>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</si>
  <si>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</si>
  <si>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</si>
  <si>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</si>
  <si>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</si>
  <si>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</si>
  <si>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</si>
  <si>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</si>
  <si>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</si>
  <si>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</si>
  <si>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</si>
  <si>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</si>
  <si>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</si>
  <si>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</si>
  <si>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</si>
  <si>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</si>
  <si>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</si>
  <si>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</si>
  <si>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</si>
  <si>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</si>
  <si>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</si>
  <si>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</si>
  <si>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</si>
  <si>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</si>
  <si>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</si>
  <si>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</si>
  <si>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</si>
  <si>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</si>
  <si>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</si>
  <si>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</si>
  <si>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</si>
  <si>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</si>
  <si>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</si>
  <si>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</si>
  <si>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</si>
  <si>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</si>
  <si>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</si>
  <si>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</si>
  <si>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</si>
  <si>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</si>
  <si>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</si>
  <si>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</si>
  <si>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</si>
  <si>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</si>
  <si>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</si>
  <si>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</si>
  <si>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</si>
  <si>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</si>
  <si>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</si>
  <si>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</si>
  <si>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</si>
  <si>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</si>
  <si>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</si>
  <si>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</si>
  <si>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</si>
  <si>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</si>
  <si>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</si>
  <si>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</si>
  <si>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</si>
  <si>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</si>
  <si>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</si>
  <si>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</si>
  <si>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</si>
  <si>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</si>
  <si>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</si>
  <si>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</si>
  <si>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</si>
  <si>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</si>
  <si>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</si>
  <si>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</si>
  <si>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</si>
  <si>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</si>
  <si>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</si>
  <si>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</si>
  <si>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</si>
  <si>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</si>
  <si>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</si>
  <si>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</si>
  <si>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</si>
  <si>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</si>
  <si>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</si>
  <si>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</si>
  <si>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</si>
  <si>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</si>
  <si>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</si>
  <si>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</si>
  <si>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</si>
  <si>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</si>
  <si>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</si>
  <si>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</si>
  <si>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</si>
  <si>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</si>
  <si>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</si>
  <si>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</si>
  <si>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</si>
  <si>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</si>
  <si>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</si>
  <si>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</si>
  <si>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</si>
  <si>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</si>
  <si>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</si>
  <si>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</si>
  <si>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</si>
  <si>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</si>
  <si>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</si>
  <si>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</si>
  <si>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</si>
  <si>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</si>
  <si>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</si>
  <si>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</si>
  <si>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</si>
  <si>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</si>
  <si>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</si>
  <si>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</si>
  <si>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</si>
  <si>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</si>
  <si>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</si>
  <si>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</si>
  <si>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</si>
  <si>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</si>
  <si>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</si>
  <si>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</si>
  <si>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</si>
  <si>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</si>
  <si>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</si>
  <si>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</si>
  <si>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</si>
  <si>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</si>
  <si>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</si>
  <si>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</si>
  <si>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</si>
  <si>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</si>
  <si>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</si>
  <si>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</si>
  <si>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</si>
  <si>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</si>
  <si>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</si>
  <si>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</si>
  <si>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</si>
  <si>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</si>
  <si>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</si>
  <si>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</si>
  <si>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</si>
  <si>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</si>
  <si>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</si>
  <si>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</si>
  <si>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</si>
  <si>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</si>
  <si>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</si>
  <si>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</si>
  <si>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</si>
  <si>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</si>
  <si>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</si>
  <si>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</si>
  <si>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</si>
  <si>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</si>
  <si>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</si>
  <si>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</si>
  <si>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</si>
  <si>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</si>
  <si>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</si>
  <si>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</si>
  <si>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</si>
  <si>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</si>
  <si>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</si>
  <si>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</si>
  <si>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</si>
  <si>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</si>
  <si>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</si>
  <si>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</si>
  <si>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</si>
  <si>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</si>
  <si>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</si>
  <si>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</si>
  <si>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</si>
  <si>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</si>
  <si>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</si>
  <si>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</si>
  <si>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</si>
  <si>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</si>
  <si>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</si>
  <si>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</si>
  <si>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</si>
  <si>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</si>
  <si>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</si>
  <si>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</si>
  <si>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</si>
  <si>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</si>
  <si>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</si>
  <si>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</si>
  <si>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</si>
  <si>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</si>
  <si>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</si>
  <si>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</si>
  <si>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</si>
  <si>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</si>
  <si>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</si>
  <si>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</si>
  <si>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</si>
  <si>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</si>
  <si>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</si>
  <si>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</si>
  <si>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</si>
  <si>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</si>
  <si>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</si>
  <si>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</si>
  <si>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</si>
  <si>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</si>
  <si>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</si>
  <si>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</si>
  <si>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</si>
  <si>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</si>
  <si>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</si>
  <si>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</si>
  <si>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</si>
  <si>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</si>
  <si>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</si>
  <si>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</si>
  <si>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</si>
  <si>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</si>
  <si>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</si>
  <si>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</si>
  <si>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</si>
  <si>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</si>
  <si>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</si>
  <si>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</si>
  <si>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</si>
  <si>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</si>
  <si>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</si>
  <si>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</si>
  <si>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</si>
  <si>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</si>
  <si>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</si>
  <si>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</si>
  <si>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</si>
  <si>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</si>
  <si>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</si>
  <si>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</si>
  <si>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</si>
  <si>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</si>
  <si>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</si>
  <si>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</si>
  <si>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</si>
  <si>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</si>
  <si>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</si>
  <si>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</si>
  <si>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</si>
  <si>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</si>
  <si>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</si>
  <si>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</si>
  <si>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</si>
  <si>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</si>
  <si>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</si>
  <si>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</si>
  <si>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</si>
  <si>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</si>
  <si>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</si>
  <si>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</si>
  <si>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</si>
  <si>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</si>
  <si>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</si>
  <si>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</si>
  <si>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</si>
  <si>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</si>
  <si>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</si>
  <si>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</si>
  <si>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</si>
  <si>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</si>
  <si>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</si>
  <si>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</si>
  <si>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</si>
  <si>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</si>
  <si>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</si>
  <si>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</si>
  <si>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</si>
  <si>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</si>
  <si>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</si>
  <si>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</si>
  <si>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</si>
  <si>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</si>
  <si>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</si>
  <si>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</si>
  <si>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</si>
  <si>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</si>
  <si>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</si>
  <si>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</si>
  <si>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</si>
  <si>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</si>
  <si>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</si>
  <si>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</si>
  <si>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</si>
  <si>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</si>
  <si>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</si>
  <si>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</si>
  <si>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</si>
  <si>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</si>
  <si>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</si>
  <si>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</si>
  <si>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</si>
  <si>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</si>
  <si>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</si>
  <si>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</si>
  <si>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</si>
  <si>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</si>
  <si>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</si>
  <si>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</si>
  <si>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</si>
  <si>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</si>
  <si>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</si>
  <si>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</si>
  <si>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</si>
  <si>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</si>
  <si>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</si>
  <si>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</si>
  <si>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</si>
  <si>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</si>
  <si>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</si>
  <si>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</si>
  <si>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</si>
  <si>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</si>
  <si>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</si>
  <si>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</si>
  <si>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</si>
  <si>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</si>
  <si>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</si>
  <si>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</si>
  <si>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</si>
  <si>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</si>
  <si>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</si>
  <si>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</si>
  <si>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</si>
  <si>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</si>
  <si>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</si>
  <si>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</si>
  <si>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</si>
  <si>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</si>
  <si>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</si>
  <si>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</si>
  <si>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</si>
  <si>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</si>
  <si>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</si>
  <si>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</si>
  <si>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</si>
  <si>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</si>
  <si>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</si>
  <si>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</si>
  <si>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</si>
  <si>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</si>
  <si>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</si>
  <si>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</si>
  <si>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</si>
  <si>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</si>
  <si>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</si>
  <si>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</si>
  <si>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</si>
  <si>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</si>
  <si>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</si>
  <si>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</si>
  <si>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</si>
  <si>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</si>
  <si>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</si>
  <si>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</si>
  <si>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</si>
  <si>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</si>
  <si>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</si>
  <si>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</si>
  <si>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</si>
  <si>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</si>
  <si>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</si>
  <si>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</si>
  <si>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</si>
  <si>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</si>
  <si>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</si>
  <si>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</si>
  <si>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</si>
  <si>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</si>
  <si>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</si>
  <si>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</si>
  <si>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</si>
  <si>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</si>
  <si>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</si>
  <si>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</si>
  <si>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</si>
  <si>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</si>
  <si>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</si>
  <si>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</si>
  <si>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</si>
  <si>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</si>
  <si>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</si>
  <si>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</si>
  <si>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</si>
  <si>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</si>
  <si>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</si>
  <si>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</si>
  <si>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</si>
  <si>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</si>
  <si>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</si>
  <si>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</si>
  <si>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</si>
  <si>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</si>
  <si>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</si>
  <si>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</si>
  <si>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</si>
  <si>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</si>
  <si>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</si>
  <si>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</si>
  <si>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</si>
  <si>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</si>
  <si>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</si>
  <si>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</si>
  <si>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</si>
  <si>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</si>
  <si>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</si>
  <si>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</si>
  <si>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</si>
  <si>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</si>
  <si>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</si>
  <si>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</si>
  <si>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</si>
  <si>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</si>
  <si>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</si>
  <si>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</si>
  <si>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</si>
  <si>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</si>
  <si>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</si>
  <si>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Unisanar IPS sociedad por acciones simplificada</t>
  </si>
  <si>
    <t>Fundación Esperanza Amor y Vida</t>
  </si>
  <si>
    <t>Guarderia Jardin Huellitas</t>
  </si>
  <si>
    <t>N/A</t>
  </si>
  <si>
    <t>ATENDER A NIÑOS Y NIÑAS MENORES DE 5 AÑOS, O HASTA SU INGRESO AL GRADO DE TRANSICIÓN, EN LOS SERVICIOS DE EDUCACIÓN INICIAL Y CUIDADO.</t>
  </si>
  <si>
    <t>Atender a niñas y niños menores de 5 años o hasta su ingreso al grado de transición, en los servicios de educación inicial y cuidado.</t>
  </si>
  <si>
    <t>Atender a niñas y niños menores de 5 años o hasta su ingreso a grado de transición, en los servicios de educación inicial y cuidado.</t>
  </si>
  <si>
    <t>EJECUCION OPERATIVA, VINCULACION CONTRATACION DEL TALENTO HUMANO EN ARAS A  CONTRIBUIR AL MEJORAMIENTO EN LA EDUCACIÓN Y LOS PROCESOS INSTITUCIONALES PARA LA FORMACIÓN Y DESARROLLO INTEGRAL A NIÑOS Y NIÑAS DE LOS GRADOS DE EXPLORADORES, Y TRANSICIÓN, EN E PROCESO DE APRENDIZAJE SIGNIFICATIVO A TRAVÉS DE UNA PROPUESTA PEDAGÓGICA QUE PROMUEVA ENTORNOS PROTECTORES DESDE UNA PERSPECTIVA DE DERECHOS, EQUIDAD Y GÉNERO, ESTIMULANDO LAS DIMENSIONES DEL SER HUMANO, EL DESARROLLO INTEGRAL DE LOS NIÑOS Y NIÑAS MENORES DE 5 AÑOS MUNICIPIO DE QUIBDO</t>
  </si>
  <si>
    <t>PRESTAR EL SERVICIO DE ATENCION EDUCACION INICIAL  Y CUIDADO A NIÑOS Y NIÑAS MENORES DE CINCO (5) AÑOS, O HASTA SU INGRESO AL GRADO DE TRANSICION, CON EL FIN DE PROMOVER EL DESARROLLO INTEGRAL DE LA PRIMERA INFANCIA CON CALIDAD, DE CONFORMIDAD CON LINEAMIENTOS, EL MANUAL OPERATIVO, LAS DIRECTRICES, PARAMETROS Y ESTANDARES ESTABLECIDOS POR EL ICBF, EN EL MARCO DE LA ESTRATEGIA DE ATENCION INTEGRAL DE CERO A SIEMPRE</t>
  </si>
  <si>
    <t>QUIBDO</t>
  </si>
  <si>
    <t>KARINA CUESTA LOPEZ</t>
  </si>
  <si>
    <t>Carrera 9 N° 20-24</t>
  </si>
  <si>
    <t>3103918172</t>
  </si>
  <si>
    <t>jediprocho.org@hotmail.com</t>
  </si>
  <si>
    <t>CONCEJO COMUNITARIO LA CUENCA DEL RIO SALAQUI</t>
  </si>
  <si>
    <t>ASOCIACIÓN DE DESPLAZADOS  DOS DE MAYO</t>
  </si>
  <si>
    <t xml:space="preserve">ICBF </t>
  </si>
  <si>
    <t>PRESTAR EL SERVICIO DE EDUCACION INICIAL EN EL MARCO DE LA ATENCIÓN INTEGRAL A NIÑAS Y NIÑOS MENORES DE 5 AÑOS O HASTA SU INGRESO AL GRADO DE TRANSICIÓN, DE CONFORMIDAD CON LOS MANUALES OPERATIVOS DE LA MODALIDAD Y LAS DIRECTRICES ESTABLECIDAS POR EL ICBF, EN ARMONIA CON LA POLITICA DE ESTADO PARA EL DESARROLLO INTEGRAL DE LA PRIMERA INFANCIA DE CERO A SIEMPRE, EN EL SERVICIO CENTROS DE DESARROLLO INFANTIL.</t>
  </si>
  <si>
    <t>PRESTAR EL SERVICIO DE HOGARES INFANTILES -HI- DE CONFORMIDAD CON EL MANUAL OPERATIVO DE LA COMUNIDAD INSTITUCIONAL Y LAS DIRECTRICES ESTABLECIDAS POR EL ICBF, EN ARMONIA CON LA POLITICA DE ESTADO PARA EL DESARROLLO INTEGRAL DE LA PRIMERA INFANCIA DE CERO A SIEMPRE.</t>
  </si>
  <si>
    <t xml:space="preserve">PRESTAR EL SERVICIOS DE EDUCACION INCIAL EN EL MARCO DE LA ANTECION INTEGRAL EN LA MODALIDAD PROPIA E INTERCULTURAL PARA GRUPOS ETNICOS Y COMUNIDADES RURALES Y RURALES DISPERSAS, CON EL FIN DE PROMOVER EL DESARROLLO INTEGRAL DE LA PRIMERA INFANCIA CON CALIDAD, DE CONFORMIDAD CON LINEAMIENTOS, EL MANUAL OPERATIVO, LAS DIRECTRICES, PARAMETROS Y ESTANDARES ESTABLECIDOS POR EL ICBF </t>
  </si>
  <si>
    <t>PRESTAR EL SERVICIOS DE EDUCACION INCIAL EN EL MARCO DE LA ANTECION INTEGRAL EN LA MODALIDAD PROPIA E INTERCULTURAL PARA GRUPOS ETNICOS Y COMUNIDADES RURALES Y RURALES DISPERSAS, CON EL FIN DE PROMOVER EL DESARROLLO INTEGRAL DE LA PRIMERA INFANCIA CON CALIDAD, DE CONFORMIDAD CON LINEAMIENTOS, EL MANUAL OPERATIVO, LAS DIRECTRICES, PARAMETROS Y ESTANDARES ESTABLECIDOS POR EL ICBF</t>
  </si>
  <si>
    <t>CARMEN DEL DARIEN</t>
  </si>
  <si>
    <t>ALTO BAUDO</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</si>
  <si>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</si>
  <si>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2021-76-10001863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</si>
</sst>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7" zoomScale="60" zoomScaleNormal="60" zoomScaleSheetLayoutView="40" zoomScalePageLayoutView="40" workbookViewId="0">
      <selection activeCell="L22" sqref="L2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2700</v>
      </c>
      <c r="D15" s="35"/>
      <c r="E15" s="35"/>
      <c r="F15" s="5"/>
      <c r="G15" s="32" t="s">
        <v>1168</v>
      </c>
      <c r="H15" s="103" t="s">
        <v>628</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900413418</v>
      </c>
      <c r="C20" s="5"/>
      <c r="D20" s="73"/>
      <c r="E20" s="5"/>
      <c r="F20" s="5"/>
      <c r="G20" s="5"/>
      <c r="H20" s="243"/>
      <c r="I20" s="149" t="s">
        <v>1033</v>
      </c>
      <c r="J20" s="150" t="s">
        <v>1050</v>
      </c>
      <c r="K20" s="151">
        <v>2811759305</v>
      </c>
      <c r="L20" s="152">
        <v>44242</v>
      </c>
      <c r="M20" s="152">
        <v>44561</v>
      </c>
      <c r="N20" s="135">
        <f>+(M20-L20)/30</f>
        <v>10.633333333333333</v>
      </c>
      <c r="O20" s="138"/>
      <c r="U20" s="134"/>
      <c r="V20" s="105">
        <f ca="1">NOW()</f>
        <v>44194.831926041668</v>
      </c>
      <c r="W20" s="105">
        <f ca="1">NOW()</f>
        <v>44194.831926041668</v>
      </c>
    </row>
    <row r="21" spans="1:23" ht="30" customHeight="1" outlineLevel="1" x14ac:dyDescent="0.25">
      <c r="A21" s="9"/>
      <c r="B21" s="71"/>
      <c r="C21" s="5"/>
      <c r="D21" s="5"/>
      <c r="E21" s="5"/>
      <c r="F21" s="5"/>
      <c r="G21" s="5"/>
      <c r="H21" s="70"/>
      <c r="I21" s="149" t="s">
        <v>1033</v>
      </c>
      <c r="J21" s="150" t="s">
        <v>1057</v>
      </c>
      <c r="K21" s="151"/>
      <c r="L21" s="152">
        <v>44242</v>
      </c>
      <c r="M21" s="152">
        <v>44561</v>
      </c>
      <c r="N21" s="135">
        <f t="shared" ref="N21:N35" si="0">+(M21-L21)/30</f>
        <v>10.633333333333333</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FUNDACION JESUS DIVINO PROTECTOR</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2699</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32</v>
      </c>
      <c r="D48" s="110" t="s">
        <v>2679</v>
      </c>
      <c r="E48" s="145">
        <v>42374</v>
      </c>
      <c r="F48" s="145">
        <v>42734</v>
      </c>
      <c r="G48" s="160">
        <f>IF(AND(E48&lt;&gt;"",F48&lt;&gt;""),((F48-E48)/30),"")</f>
        <v>12</v>
      </c>
      <c r="H48" s="114" t="s">
        <v>2680</v>
      </c>
      <c r="I48" s="113" t="s">
        <v>628</v>
      </c>
      <c r="J48" s="113" t="s">
        <v>634</v>
      </c>
      <c r="K48" s="116">
        <v>115000000</v>
      </c>
      <c r="L48" s="115" t="s">
        <v>1148</v>
      </c>
      <c r="M48" s="117">
        <v>1</v>
      </c>
      <c r="N48" s="115" t="s">
        <v>27</v>
      </c>
      <c r="O48" s="115" t="s">
        <v>26</v>
      </c>
      <c r="P48" s="78"/>
    </row>
    <row r="49" spans="1:16" s="6" customFormat="1" ht="24.75" customHeight="1" x14ac:dyDescent="0.25">
      <c r="A49" s="143">
        <v>2</v>
      </c>
      <c r="B49" s="111" t="s">
        <v>2677</v>
      </c>
      <c r="C49" s="124" t="s">
        <v>32</v>
      </c>
      <c r="D49" s="121" t="s">
        <v>2679</v>
      </c>
      <c r="E49" s="145">
        <v>42405</v>
      </c>
      <c r="F49" s="145">
        <v>42734</v>
      </c>
      <c r="G49" s="160">
        <f t="shared" ref="G49:G50" si="2">IF(AND(E49&lt;&gt;"",F49&lt;&gt;""),((F49-E49)/30),"")</f>
        <v>10.966666666666667</v>
      </c>
      <c r="H49" s="114" t="s">
        <v>2681</v>
      </c>
      <c r="I49" s="121" t="s">
        <v>628</v>
      </c>
      <c r="J49" s="113" t="s">
        <v>633</v>
      </c>
      <c r="K49" s="116">
        <v>45000000</v>
      </c>
      <c r="L49" s="124" t="s">
        <v>1148</v>
      </c>
      <c r="M49" s="117">
        <v>1</v>
      </c>
      <c r="N49" s="124" t="s">
        <v>27</v>
      </c>
      <c r="O49" s="124" t="s">
        <v>26</v>
      </c>
      <c r="P49" s="78"/>
    </row>
    <row r="50" spans="1:16" s="6" customFormat="1" ht="24.75" customHeight="1" x14ac:dyDescent="0.25">
      <c r="A50" s="143">
        <v>3</v>
      </c>
      <c r="B50" s="111" t="s">
        <v>2676</v>
      </c>
      <c r="C50" s="124" t="s">
        <v>32</v>
      </c>
      <c r="D50" s="121" t="s">
        <v>2679</v>
      </c>
      <c r="E50" s="145">
        <v>43132</v>
      </c>
      <c r="F50" s="145">
        <v>43464</v>
      </c>
      <c r="G50" s="160">
        <f t="shared" si="2"/>
        <v>11.066666666666666</v>
      </c>
      <c r="H50" s="119" t="s">
        <v>2680</v>
      </c>
      <c r="I50" s="121" t="s">
        <v>628</v>
      </c>
      <c r="J50" s="113" t="s">
        <v>648</v>
      </c>
      <c r="K50" s="116">
        <v>130000000</v>
      </c>
      <c r="L50" s="124" t="s">
        <v>1148</v>
      </c>
      <c r="M50" s="117">
        <v>1</v>
      </c>
      <c r="N50" s="124" t="s">
        <v>27</v>
      </c>
      <c r="O50" s="124" t="s">
        <v>26</v>
      </c>
      <c r="P50" s="78"/>
    </row>
    <row r="51" spans="1:16" s="6" customFormat="1" ht="24.75" customHeight="1" outlineLevel="1" x14ac:dyDescent="0.25">
      <c r="A51" s="143">
        <v>4</v>
      </c>
      <c r="B51" s="111" t="s">
        <v>2677</v>
      </c>
      <c r="C51" s="124" t="s">
        <v>32</v>
      </c>
      <c r="D51" s="121" t="s">
        <v>2679</v>
      </c>
      <c r="E51" s="145">
        <v>42772</v>
      </c>
      <c r="F51" s="145">
        <v>43099</v>
      </c>
      <c r="G51" s="160">
        <f t="shared" ref="G51:G107" si="3">IF(AND(E51&lt;&gt;"",F51&lt;&gt;""),((F51-E51)/30),"")</f>
        <v>10.9</v>
      </c>
      <c r="H51" s="114" t="s">
        <v>2682</v>
      </c>
      <c r="I51" s="121" t="s">
        <v>628</v>
      </c>
      <c r="J51" s="113" t="s">
        <v>633</v>
      </c>
      <c r="K51" s="116">
        <v>47250000</v>
      </c>
      <c r="L51" s="124" t="s">
        <v>1148</v>
      </c>
      <c r="M51" s="117">
        <v>1</v>
      </c>
      <c r="N51" s="124" t="s">
        <v>27</v>
      </c>
      <c r="O51" s="124" t="s">
        <v>26</v>
      </c>
      <c r="P51" s="78"/>
    </row>
    <row r="52" spans="1:16" s="7" customFormat="1" ht="24.75" customHeight="1" outlineLevel="1" x14ac:dyDescent="0.25">
      <c r="A52" s="144">
        <v>5</v>
      </c>
      <c r="B52" s="111" t="s">
        <v>2676</v>
      </c>
      <c r="C52" s="124" t="s">
        <v>32</v>
      </c>
      <c r="D52" s="121" t="s">
        <v>2679</v>
      </c>
      <c r="E52" s="145">
        <v>42040</v>
      </c>
      <c r="F52" s="145">
        <v>42338</v>
      </c>
      <c r="G52" s="160">
        <f t="shared" si="3"/>
        <v>9.9333333333333336</v>
      </c>
      <c r="H52" s="119" t="s">
        <v>2683</v>
      </c>
      <c r="I52" s="121" t="s">
        <v>628</v>
      </c>
      <c r="J52" s="113" t="s">
        <v>2685</v>
      </c>
      <c r="K52" s="116">
        <v>12887000</v>
      </c>
      <c r="L52" s="124" t="s">
        <v>1148</v>
      </c>
      <c r="M52" s="117">
        <v>1</v>
      </c>
      <c r="N52" s="124" t="s">
        <v>27</v>
      </c>
      <c r="O52" s="115" t="s">
        <v>1148</v>
      </c>
      <c r="P52" s="79"/>
    </row>
    <row r="53" spans="1:16" s="7" customFormat="1" ht="24.75" customHeight="1" outlineLevel="1" x14ac:dyDescent="0.25">
      <c r="A53" s="144">
        <v>6</v>
      </c>
      <c r="B53" s="111" t="s">
        <v>2678</v>
      </c>
      <c r="C53" s="124" t="s">
        <v>32</v>
      </c>
      <c r="D53" s="121" t="s">
        <v>2679</v>
      </c>
      <c r="E53" s="145">
        <v>42401</v>
      </c>
      <c r="F53" s="145">
        <v>42704</v>
      </c>
      <c r="G53" s="160">
        <f t="shared" si="3"/>
        <v>10.1</v>
      </c>
      <c r="H53" s="119" t="s">
        <v>2683</v>
      </c>
      <c r="I53" s="121" t="s">
        <v>628</v>
      </c>
      <c r="J53" s="113" t="s">
        <v>2685</v>
      </c>
      <c r="K53" s="116">
        <v>13789100</v>
      </c>
      <c r="L53" s="124" t="s">
        <v>1148</v>
      </c>
      <c r="M53" s="117">
        <v>1</v>
      </c>
      <c r="N53" s="124" t="s">
        <v>27</v>
      </c>
      <c r="O53" s="124" t="s">
        <v>1148</v>
      </c>
      <c r="P53" s="79"/>
    </row>
    <row r="54" spans="1:16" s="7" customFormat="1" ht="24.75" customHeight="1" outlineLevel="1" x14ac:dyDescent="0.25">
      <c r="A54" s="144">
        <v>7</v>
      </c>
      <c r="B54" s="111" t="s">
        <v>2690</v>
      </c>
      <c r="C54" s="124" t="s">
        <v>32</v>
      </c>
      <c r="D54" s="121" t="s">
        <v>2679</v>
      </c>
      <c r="E54" s="145">
        <v>42767</v>
      </c>
      <c r="F54" s="145">
        <v>43069</v>
      </c>
      <c r="G54" s="160">
        <f t="shared" si="3"/>
        <v>10.066666666666666</v>
      </c>
      <c r="H54" s="114" t="s">
        <v>2683</v>
      </c>
      <c r="I54" s="121" t="s">
        <v>628</v>
      </c>
      <c r="J54" s="113" t="s">
        <v>2685</v>
      </c>
      <c r="K54" s="118">
        <v>14754340</v>
      </c>
      <c r="L54" s="124" t="s">
        <v>1148</v>
      </c>
      <c r="M54" s="117">
        <v>1</v>
      </c>
      <c r="N54" s="124" t="s">
        <v>27</v>
      </c>
      <c r="O54" s="124" t="s">
        <v>1148</v>
      </c>
      <c r="P54" s="79"/>
    </row>
    <row r="55" spans="1:16" s="7" customFormat="1" ht="24.75" customHeight="1" outlineLevel="1" x14ac:dyDescent="0.25">
      <c r="A55" s="144">
        <v>8</v>
      </c>
      <c r="B55" s="111" t="s">
        <v>2691</v>
      </c>
      <c r="C55" s="124" t="s">
        <v>32</v>
      </c>
      <c r="D55" s="121" t="s">
        <v>2679</v>
      </c>
      <c r="E55" s="145">
        <v>43132</v>
      </c>
      <c r="F55" s="145">
        <v>43434</v>
      </c>
      <c r="G55" s="160">
        <f t="shared" si="3"/>
        <v>10.066666666666666</v>
      </c>
      <c r="H55" s="114" t="s">
        <v>2683</v>
      </c>
      <c r="I55" s="121" t="s">
        <v>628</v>
      </c>
      <c r="J55" s="113" t="s">
        <v>2685</v>
      </c>
      <c r="K55" s="118">
        <v>15624840</v>
      </c>
      <c r="L55" s="124" t="s">
        <v>1148</v>
      </c>
      <c r="M55" s="117">
        <v>1</v>
      </c>
      <c r="N55" s="124" t="s">
        <v>27</v>
      </c>
      <c r="O55" s="124" t="s">
        <v>1148</v>
      </c>
      <c r="P55" s="79"/>
    </row>
    <row r="56" spans="1:16" s="7" customFormat="1" ht="24.75" customHeight="1" outlineLevel="1" x14ac:dyDescent="0.25">
      <c r="A56" s="144">
        <v>9</v>
      </c>
      <c r="B56" s="111" t="s">
        <v>2678</v>
      </c>
      <c r="C56" s="124" t="s">
        <v>32</v>
      </c>
      <c r="D56" s="121" t="s">
        <v>2679</v>
      </c>
      <c r="E56" s="145">
        <v>43497</v>
      </c>
      <c r="F56" s="145">
        <v>43799</v>
      </c>
      <c r="G56" s="160">
        <f t="shared" si="3"/>
        <v>10.066666666666666</v>
      </c>
      <c r="H56" s="114" t="s">
        <v>2683</v>
      </c>
      <c r="I56" s="121" t="s">
        <v>628</v>
      </c>
      <c r="J56" s="113" t="s">
        <v>2685</v>
      </c>
      <c r="K56" s="118">
        <v>16562320</v>
      </c>
      <c r="L56" s="124" t="s">
        <v>1148</v>
      </c>
      <c r="M56" s="117">
        <v>1</v>
      </c>
      <c r="N56" s="124" t="s">
        <v>27</v>
      </c>
      <c r="O56" s="124" t="s">
        <v>1148</v>
      </c>
      <c r="P56" s="79"/>
    </row>
    <row r="57" spans="1:16" s="7" customFormat="1" ht="24.75" customHeight="1" outlineLevel="1" x14ac:dyDescent="0.25">
      <c r="A57" s="144">
        <v>10</v>
      </c>
      <c r="B57" s="64" t="s">
        <v>2691</v>
      </c>
      <c r="C57" s="65" t="s">
        <v>31</v>
      </c>
      <c r="D57" s="63"/>
      <c r="E57" s="145">
        <v>43888</v>
      </c>
      <c r="F57" s="145">
        <v>44165</v>
      </c>
      <c r="G57" s="160">
        <f t="shared" si="3"/>
        <v>9.2333333333333325</v>
      </c>
      <c r="H57" s="64" t="s">
        <v>2684</v>
      </c>
      <c r="I57" s="121" t="s">
        <v>628</v>
      </c>
      <c r="J57" s="63" t="s">
        <v>2685</v>
      </c>
      <c r="K57" s="66">
        <v>686379300</v>
      </c>
      <c r="L57" s="65" t="s">
        <v>1148</v>
      </c>
      <c r="M57" s="67">
        <v>1</v>
      </c>
      <c r="N57" s="65" t="s">
        <v>1151</v>
      </c>
      <c r="O57" s="124" t="s">
        <v>1148</v>
      </c>
      <c r="P57" s="79"/>
    </row>
    <row r="58" spans="1:16" s="7" customFormat="1" ht="24.75" customHeight="1" outlineLevel="1" x14ac:dyDescent="0.25">
      <c r="A58" s="144">
        <v>11</v>
      </c>
      <c r="B58" s="64" t="s">
        <v>2692</v>
      </c>
      <c r="C58" s="65" t="s">
        <v>31</v>
      </c>
      <c r="D58" s="63">
        <v>163</v>
      </c>
      <c r="E58" s="145">
        <v>43888</v>
      </c>
      <c r="F58" s="145">
        <v>44165</v>
      </c>
      <c r="G58" s="160">
        <f t="shared" si="3"/>
        <v>9.2333333333333325</v>
      </c>
      <c r="H58" s="64" t="s">
        <v>2693</v>
      </c>
      <c r="I58" s="63" t="s">
        <v>628</v>
      </c>
      <c r="J58" s="63" t="s">
        <v>635</v>
      </c>
      <c r="K58" s="66">
        <v>765398437</v>
      </c>
      <c r="L58" s="65" t="s">
        <v>26</v>
      </c>
      <c r="M58" s="67">
        <v>0.66</v>
      </c>
      <c r="N58" s="65" t="s">
        <v>1151</v>
      </c>
      <c r="O58" s="65" t="s">
        <v>1148</v>
      </c>
      <c r="P58" s="79"/>
    </row>
    <row r="59" spans="1:16" s="7" customFormat="1" ht="24.75" customHeight="1" outlineLevel="1" x14ac:dyDescent="0.25">
      <c r="A59" s="144">
        <v>12</v>
      </c>
      <c r="B59" s="64" t="s">
        <v>2692</v>
      </c>
      <c r="C59" s="124" t="s">
        <v>31</v>
      </c>
      <c r="D59" s="63">
        <v>150</v>
      </c>
      <c r="E59" s="145">
        <v>43888</v>
      </c>
      <c r="F59" s="145">
        <v>44165</v>
      </c>
      <c r="G59" s="160">
        <f t="shared" si="3"/>
        <v>9.2333333333333325</v>
      </c>
      <c r="H59" s="64" t="s">
        <v>2684</v>
      </c>
      <c r="I59" s="63" t="s">
        <v>628</v>
      </c>
      <c r="J59" s="63" t="s">
        <v>630</v>
      </c>
      <c r="K59" s="66">
        <v>686379300</v>
      </c>
      <c r="L59" s="124" t="s">
        <v>26</v>
      </c>
      <c r="M59" s="117">
        <v>0.66</v>
      </c>
      <c r="N59" s="124" t="s">
        <v>1151</v>
      </c>
      <c r="O59" s="124" t="s">
        <v>1148</v>
      </c>
      <c r="P59" s="79"/>
    </row>
    <row r="60" spans="1:16" s="7" customFormat="1" ht="24.75" customHeight="1" outlineLevel="1" x14ac:dyDescent="0.25">
      <c r="A60" s="144">
        <v>13</v>
      </c>
      <c r="B60" s="64" t="s">
        <v>2692</v>
      </c>
      <c r="C60" s="124" t="s">
        <v>31</v>
      </c>
      <c r="D60" s="63">
        <v>163</v>
      </c>
      <c r="E60" s="145">
        <v>43888</v>
      </c>
      <c r="F60" s="145">
        <v>44165</v>
      </c>
      <c r="G60" s="160">
        <f t="shared" si="3"/>
        <v>9.2333333333333325</v>
      </c>
      <c r="H60" s="64" t="s">
        <v>2693</v>
      </c>
      <c r="I60" s="63" t="s">
        <v>628</v>
      </c>
      <c r="J60" s="63" t="s">
        <v>646</v>
      </c>
      <c r="K60" s="66">
        <v>132669062.45886077</v>
      </c>
      <c r="L60" s="124" t="s">
        <v>26</v>
      </c>
      <c r="M60" s="117">
        <v>0.66</v>
      </c>
      <c r="N60" s="124" t="s">
        <v>1151</v>
      </c>
      <c r="O60" s="124" t="s">
        <v>1148</v>
      </c>
      <c r="P60" s="79"/>
    </row>
    <row r="61" spans="1:16" s="7" customFormat="1" ht="24.75" customHeight="1" outlineLevel="1" x14ac:dyDescent="0.25">
      <c r="A61" s="144">
        <v>14</v>
      </c>
      <c r="B61" s="64" t="s">
        <v>2692</v>
      </c>
      <c r="C61" s="124" t="s">
        <v>31</v>
      </c>
      <c r="D61" s="63">
        <v>163</v>
      </c>
      <c r="E61" s="145">
        <v>43888</v>
      </c>
      <c r="F61" s="145">
        <v>44165</v>
      </c>
      <c r="G61" s="160">
        <f t="shared" si="3"/>
        <v>9.2333333333333325</v>
      </c>
      <c r="H61" s="64" t="s">
        <v>2693</v>
      </c>
      <c r="I61" s="63" t="s">
        <v>628</v>
      </c>
      <c r="J61" s="63" t="s">
        <v>652</v>
      </c>
      <c r="K61" s="66">
        <v>176892083.27848104</v>
      </c>
      <c r="L61" s="124" t="s">
        <v>26</v>
      </c>
      <c r="M61" s="117">
        <v>0.66</v>
      </c>
      <c r="N61" s="124" t="s">
        <v>1151</v>
      </c>
      <c r="O61" s="124" t="s">
        <v>1148</v>
      </c>
      <c r="P61" s="79"/>
    </row>
    <row r="62" spans="1:16" s="7" customFormat="1" ht="24.75" customHeight="1" outlineLevel="1" x14ac:dyDescent="0.25">
      <c r="A62" s="144">
        <v>15</v>
      </c>
      <c r="B62" s="64" t="s">
        <v>2692</v>
      </c>
      <c r="C62" s="124" t="s">
        <v>31</v>
      </c>
      <c r="D62" s="63">
        <v>164</v>
      </c>
      <c r="E62" s="145">
        <v>43888</v>
      </c>
      <c r="F62" s="145">
        <v>44165</v>
      </c>
      <c r="G62" s="160">
        <f t="shared" si="3"/>
        <v>9.2333333333333325</v>
      </c>
      <c r="H62" s="64" t="s">
        <v>2694</v>
      </c>
      <c r="I62" s="63" t="s">
        <v>628</v>
      </c>
      <c r="J62" s="63" t="s">
        <v>635</v>
      </c>
      <c r="K62" s="66">
        <v>353236607.71604937</v>
      </c>
      <c r="L62" s="124" t="s">
        <v>26</v>
      </c>
      <c r="M62" s="117">
        <v>0.66</v>
      </c>
      <c r="N62" s="124" t="s">
        <v>1151</v>
      </c>
      <c r="O62" s="124" t="s">
        <v>1148</v>
      </c>
      <c r="P62" s="79"/>
    </row>
    <row r="63" spans="1:16" s="7" customFormat="1" ht="24.75" customHeight="1" outlineLevel="1" x14ac:dyDescent="0.25">
      <c r="A63" s="144">
        <v>16</v>
      </c>
      <c r="B63" s="64" t="s">
        <v>2692</v>
      </c>
      <c r="C63" s="124" t="s">
        <v>31</v>
      </c>
      <c r="D63" s="63">
        <v>164</v>
      </c>
      <c r="E63" s="145">
        <v>43888</v>
      </c>
      <c r="F63" s="145">
        <v>44165</v>
      </c>
      <c r="G63" s="160">
        <f t="shared" si="3"/>
        <v>9.2333333333333325</v>
      </c>
      <c r="H63" s="64" t="s">
        <v>2694</v>
      </c>
      <c r="I63" s="63" t="s">
        <v>628</v>
      </c>
      <c r="J63" s="63" t="s">
        <v>646</v>
      </c>
      <c r="K63" s="66">
        <v>218670280.96707818</v>
      </c>
      <c r="L63" s="124" t="s">
        <v>26</v>
      </c>
      <c r="M63" s="117">
        <v>0.66</v>
      </c>
      <c r="N63" s="124" t="s">
        <v>1151</v>
      </c>
      <c r="O63" s="124" t="s">
        <v>1148</v>
      </c>
      <c r="P63" s="79"/>
    </row>
    <row r="64" spans="1:16" s="7" customFormat="1" ht="24.75" customHeight="1" outlineLevel="1" x14ac:dyDescent="0.25">
      <c r="A64" s="144">
        <v>17</v>
      </c>
      <c r="B64" s="64" t="s">
        <v>2692</v>
      </c>
      <c r="C64" s="124" t="s">
        <v>31</v>
      </c>
      <c r="D64" s="63">
        <v>164</v>
      </c>
      <c r="E64" s="145">
        <v>43888</v>
      </c>
      <c r="F64" s="145">
        <v>44165</v>
      </c>
      <c r="G64" s="160">
        <f t="shared" si="3"/>
        <v>9.2333333333333325</v>
      </c>
      <c r="H64" s="64" t="s">
        <v>2694</v>
      </c>
      <c r="I64" s="63" t="s">
        <v>628</v>
      </c>
      <c r="J64" s="63" t="s">
        <v>652</v>
      </c>
      <c r="K64" s="66">
        <v>245583546.31687242</v>
      </c>
      <c r="L64" s="124" t="s">
        <v>26</v>
      </c>
      <c r="M64" s="117">
        <v>0.66</v>
      </c>
      <c r="N64" s="124" t="s">
        <v>1151</v>
      </c>
      <c r="O64" s="124" t="s">
        <v>1148</v>
      </c>
      <c r="P64" s="79"/>
    </row>
    <row r="65" spans="1:16" s="7" customFormat="1" ht="24.75" customHeight="1" outlineLevel="1" x14ac:dyDescent="0.25">
      <c r="A65" s="144">
        <v>18</v>
      </c>
      <c r="B65" s="64" t="s">
        <v>2692</v>
      </c>
      <c r="C65" s="124" t="s">
        <v>31</v>
      </c>
      <c r="D65" s="63">
        <v>166</v>
      </c>
      <c r="E65" s="145">
        <v>43888</v>
      </c>
      <c r="F65" s="145">
        <v>44165</v>
      </c>
      <c r="G65" s="160">
        <f t="shared" si="3"/>
        <v>9.2333333333333325</v>
      </c>
      <c r="H65" s="64" t="s">
        <v>2684</v>
      </c>
      <c r="I65" s="63" t="s">
        <v>628</v>
      </c>
      <c r="J65" s="63" t="s">
        <v>635</v>
      </c>
      <c r="K65" s="66">
        <v>1166844810</v>
      </c>
      <c r="L65" s="124" t="s">
        <v>26</v>
      </c>
      <c r="M65" s="117">
        <v>0.66</v>
      </c>
      <c r="N65" s="124" t="s">
        <v>1151</v>
      </c>
      <c r="O65" s="124" t="s">
        <v>1148</v>
      </c>
      <c r="P65" s="79"/>
    </row>
    <row r="66" spans="1:16" s="7" customFormat="1" ht="24.75" customHeight="1" outlineLevel="1" x14ac:dyDescent="0.25">
      <c r="A66" s="144">
        <v>19</v>
      </c>
      <c r="B66" s="64" t="s">
        <v>2692</v>
      </c>
      <c r="C66" s="124" t="s">
        <v>31</v>
      </c>
      <c r="D66" s="63">
        <v>166</v>
      </c>
      <c r="E66" s="145">
        <v>43888</v>
      </c>
      <c r="F66" s="145">
        <v>44165</v>
      </c>
      <c r="G66" s="160">
        <f t="shared" si="3"/>
        <v>9.2333333333333325</v>
      </c>
      <c r="H66" s="64" t="s">
        <v>2684</v>
      </c>
      <c r="I66" s="63" t="s">
        <v>628</v>
      </c>
      <c r="J66" s="63" t="s">
        <v>646</v>
      </c>
      <c r="K66" s="66">
        <v>823655160</v>
      </c>
      <c r="L66" s="124" t="s">
        <v>26</v>
      </c>
      <c r="M66" s="117">
        <v>0.66</v>
      </c>
      <c r="N66" s="124" t="s">
        <v>1151</v>
      </c>
      <c r="O66" s="124" t="s">
        <v>1148</v>
      </c>
      <c r="P66" s="79"/>
    </row>
    <row r="67" spans="1:16" s="7" customFormat="1" ht="24.75" customHeight="1" outlineLevel="1" x14ac:dyDescent="0.25">
      <c r="A67" s="144">
        <v>20</v>
      </c>
      <c r="B67" s="64" t="s">
        <v>2692</v>
      </c>
      <c r="C67" s="124" t="s">
        <v>31</v>
      </c>
      <c r="D67" s="63">
        <v>166</v>
      </c>
      <c r="E67" s="145">
        <v>43888</v>
      </c>
      <c r="F67" s="145">
        <v>44165</v>
      </c>
      <c r="G67" s="160">
        <f t="shared" si="3"/>
        <v>9.2333333333333325</v>
      </c>
      <c r="H67" s="64" t="s">
        <v>2684</v>
      </c>
      <c r="I67" s="63" t="s">
        <v>628</v>
      </c>
      <c r="J67" s="63" t="s">
        <v>652</v>
      </c>
      <c r="K67" s="66">
        <v>800775850</v>
      </c>
      <c r="L67" s="124" t="s">
        <v>26</v>
      </c>
      <c r="M67" s="117">
        <v>0.66</v>
      </c>
      <c r="N67" s="124" t="s">
        <v>1151</v>
      </c>
      <c r="O67" s="124" t="s">
        <v>1148</v>
      </c>
      <c r="P67" s="79"/>
    </row>
    <row r="68" spans="1:16" s="7" customFormat="1" ht="24.75" customHeight="1" outlineLevel="1" x14ac:dyDescent="0.25">
      <c r="A68" s="144">
        <v>21</v>
      </c>
      <c r="B68" s="64" t="s">
        <v>2692</v>
      </c>
      <c r="C68" s="124" t="s">
        <v>31</v>
      </c>
      <c r="D68" s="63">
        <v>168</v>
      </c>
      <c r="E68" s="145">
        <v>43888</v>
      </c>
      <c r="F68" s="145">
        <v>44165</v>
      </c>
      <c r="G68" s="160">
        <f t="shared" si="3"/>
        <v>9.2333333333333325</v>
      </c>
      <c r="H68" s="64" t="s">
        <v>2695</v>
      </c>
      <c r="I68" s="63" t="s">
        <v>628</v>
      </c>
      <c r="J68" s="63" t="s">
        <v>652</v>
      </c>
      <c r="K68" s="66">
        <v>318112003</v>
      </c>
      <c r="L68" s="124" t="s">
        <v>26</v>
      </c>
      <c r="M68" s="117">
        <v>0.66</v>
      </c>
      <c r="N68" s="124" t="s">
        <v>1151</v>
      </c>
      <c r="O68" s="124" t="s">
        <v>1148</v>
      </c>
      <c r="P68" s="79"/>
    </row>
    <row r="69" spans="1:16" s="7" customFormat="1" ht="24.75" customHeight="1" outlineLevel="1" x14ac:dyDescent="0.25">
      <c r="A69" s="144">
        <v>22</v>
      </c>
      <c r="B69" s="64" t="s">
        <v>2692</v>
      </c>
      <c r="C69" s="124" t="s">
        <v>31</v>
      </c>
      <c r="D69" s="63">
        <v>147</v>
      </c>
      <c r="E69" s="145">
        <v>43888</v>
      </c>
      <c r="F69" s="145">
        <v>44165</v>
      </c>
      <c r="G69" s="160">
        <f t="shared" si="3"/>
        <v>9.2333333333333325</v>
      </c>
      <c r="H69" s="64" t="s">
        <v>2684</v>
      </c>
      <c r="I69" s="63" t="s">
        <v>628</v>
      </c>
      <c r="J69" s="63" t="s">
        <v>634</v>
      </c>
      <c r="K69" s="66">
        <v>228793100</v>
      </c>
      <c r="L69" s="124" t="s">
        <v>26</v>
      </c>
      <c r="M69" s="117">
        <v>0.66</v>
      </c>
      <c r="N69" s="124" t="s">
        <v>1151</v>
      </c>
      <c r="O69" s="124" t="s">
        <v>1148</v>
      </c>
      <c r="P69" s="79"/>
    </row>
    <row r="70" spans="1:16" s="7" customFormat="1" ht="24.75" customHeight="1" outlineLevel="1" x14ac:dyDescent="0.25">
      <c r="A70" s="144">
        <v>23</v>
      </c>
      <c r="B70" s="64" t="s">
        <v>2692</v>
      </c>
      <c r="C70" s="124" t="s">
        <v>31</v>
      </c>
      <c r="D70" s="63">
        <v>147</v>
      </c>
      <c r="E70" s="145">
        <v>43888</v>
      </c>
      <c r="F70" s="145">
        <v>44165</v>
      </c>
      <c r="G70" s="160">
        <f t="shared" si="3"/>
        <v>9.2333333333333325</v>
      </c>
      <c r="H70" s="64" t="s">
        <v>2684</v>
      </c>
      <c r="I70" s="63" t="s">
        <v>628</v>
      </c>
      <c r="J70" s="63" t="s">
        <v>655</v>
      </c>
      <c r="K70" s="66">
        <v>983810330</v>
      </c>
      <c r="L70" s="124" t="s">
        <v>26</v>
      </c>
      <c r="M70" s="117">
        <v>0.66</v>
      </c>
      <c r="N70" s="124" t="s">
        <v>1151</v>
      </c>
      <c r="O70" s="124" t="s">
        <v>1148</v>
      </c>
      <c r="P70" s="79"/>
    </row>
    <row r="71" spans="1:16" s="7" customFormat="1" ht="24.75" customHeight="1" outlineLevel="1" x14ac:dyDescent="0.25">
      <c r="A71" s="144">
        <v>24</v>
      </c>
      <c r="B71" s="64" t="s">
        <v>2692</v>
      </c>
      <c r="C71" s="124" t="s">
        <v>31</v>
      </c>
      <c r="D71" s="63">
        <v>159</v>
      </c>
      <c r="E71" s="145">
        <v>43888</v>
      </c>
      <c r="F71" s="145">
        <v>44165</v>
      </c>
      <c r="G71" s="160">
        <f t="shared" si="3"/>
        <v>9.2333333333333325</v>
      </c>
      <c r="H71" s="64" t="s">
        <v>2694</v>
      </c>
      <c r="I71" s="63" t="s">
        <v>628</v>
      </c>
      <c r="J71" s="63" t="s">
        <v>655</v>
      </c>
      <c r="K71" s="66">
        <v>352185738</v>
      </c>
      <c r="L71" s="124" t="s">
        <v>26</v>
      </c>
      <c r="M71" s="117">
        <v>0.66</v>
      </c>
      <c r="N71" s="124" t="s">
        <v>1151</v>
      </c>
      <c r="O71" s="124" t="s">
        <v>1148</v>
      </c>
      <c r="P71" s="79"/>
    </row>
    <row r="72" spans="1:16" s="7" customFormat="1" ht="24.75" customHeight="1" outlineLevel="1" x14ac:dyDescent="0.25">
      <c r="A72" s="144">
        <v>25</v>
      </c>
      <c r="B72" s="64" t="s">
        <v>2692</v>
      </c>
      <c r="C72" s="124" t="s">
        <v>31</v>
      </c>
      <c r="D72" s="63">
        <v>144</v>
      </c>
      <c r="E72" s="145">
        <v>43888</v>
      </c>
      <c r="F72" s="145">
        <v>44165</v>
      </c>
      <c r="G72" s="160">
        <f t="shared" si="3"/>
        <v>9.2333333333333325</v>
      </c>
      <c r="H72" s="64" t="s">
        <v>2684</v>
      </c>
      <c r="I72" s="63" t="s">
        <v>628</v>
      </c>
      <c r="J72" s="63" t="s">
        <v>2697</v>
      </c>
      <c r="K72" s="66">
        <v>343189650</v>
      </c>
      <c r="L72" s="124" t="s">
        <v>26</v>
      </c>
      <c r="M72" s="117">
        <v>0.66</v>
      </c>
      <c r="N72" s="124" t="s">
        <v>1151</v>
      </c>
      <c r="O72" s="124" t="s">
        <v>1148</v>
      </c>
      <c r="P72" s="79"/>
    </row>
    <row r="73" spans="1:16" s="7" customFormat="1" ht="24.75" customHeight="1" outlineLevel="1" x14ac:dyDescent="0.25">
      <c r="A73" s="144">
        <v>26</v>
      </c>
      <c r="B73" s="64" t="s">
        <v>2692</v>
      </c>
      <c r="C73" s="124" t="s">
        <v>31</v>
      </c>
      <c r="D73" s="63">
        <v>144</v>
      </c>
      <c r="E73" s="145">
        <v>43888</v>
      </c>
      <c r="F73" s="145">
        <v>44165</v>
      </c>
      <c r="G73" s="160">
        <f t="shared" si="3"/>
        <v>9.2333333333333325</v>
      </c>
      <c r="H73" s="64" t="s">
        <v>2684</v>
      </c>
      <c r="I73" s="63" t="s">
        <v>628</v>
      </c>
      <c r="J73" s="63" t="s">
        <v>395</v>
      </c>
      <c r="K73" s="66">
        <v>2429782722</v>
      </c>
      <c r="L73" s="124" t="s">
        <v>26</v>
      </c>
      <c r="M73" s="117">
        <v>0.66</v>
      </c>
      <c r="N73" s="124" t="s">
        <v>1151</v>
      </c>
      <c r="O73" s="124" t="s">
        <v>1148</v>
      </c>
      <c r="P73" s="79"/>
    </row>
    <row r="74" spans="1:16" s="7" customFormat="1" ht="24.75" customHeight="1" outlineLevel="1" x14ac:dyDescent="0.25">
      <c r="A74" s="144">
        <v>27</v>
      </c>
      <c r="B74" s="64" t="s">
        <v>2692</v>
      </c>
      <c r="C74" s="124" t="s">
        <v>31</v>
      </c>
      <c r="D74" s="63">
        <v>160</v>
      </c>
      <c r="E74" s="145">
        <v>43888</v>
      </c>
      <c r="F74" s="145">
        <v>44165</v>
      </c>
      <c r="G74" s="160">
        <f t="shared" si="3"/>
        <v>9.2333333333333325</v>
      </c>
      <c r="H74" s="64" t="s">
        <v>2693</v>
      </c>
      <c r="I74" s="63" t="s">
        <v>628</v>
      </c>
      <c r="J74" s="63" t="s">
        <v>395</v>
      </c>
      <c r="K74" s="66">
        <v>665857900</v>
      </c>
      <c r="L74" s="124" t="s">
        <v>26</v>
      </c>
      <c r="M74" s="117">
        <v>0.66</v>
      </c>
      <c r="N74" s="124" t="s">
        <v>1151</v>
      </c>
      <c r="O74" s="124" t="s">
        <v>1148</v>
      </c>
      <c r="P74" s="79"/>
    </row>
    <row r="75" spans="1:16" s="7" customFormat="1" ht="24.75" customHeight="1" outlineLevel="1" x14ac:dyDescent="0.25">
      <c r="A75" s="144">
        <v>28</v>
      </c>
      <c r="B75" s="64" t="s">
        <v>2692</v>
      </c>
      <c r="C75" s="124" t="s">
        <v>31</v>
      </c>
      <c r="D75" s="63">
        <v>165</v>
      </c>
      <c r="E75" s="145">
        <v>43888</v>
      </c>
      <c r="F75" s="145">
        <v>44165</v>
      </c>
      <c r="G75" s="160">
        <f t="shared" si="3"/>
        <v>9.2333333333333325</v>
      </c>
      <c r="H75" s="64" t="s">
        <v>2696</v>
      </c>
      <c r="I75" s="63" t="s">
        <v>628</v>
      </c>
      <c r="J75" s="63" t="s">
        <v>2698</v>
      </c>
      <c r="K75" s="66">
        <v>2003493860.6916995</v>
      </c>
      <c r="L75" s="124" t="s">
        <v>26</v>
      </c>
      <c r="M75" s="117">
        <v>0.66</v>
      </c>
      <c r="N75" s="124" t="s">
        <v>1151</v>
      </c>
      <c r="O75" s="124" t="s">
        <v>1148</v>
      </c>
      <c r="P75" s="79"/>
    </row>
    <row r="76" spans="1:16" s="7" customFormat="1" ht="24.75" customHeight="1" outlineLevel="1" x14ac:dyDescent="0.25">
      <c r="A76" s="144">
        <v>29</v>
      </c>
      <c r="B76" s="64" t="s">
        <v>2692</v>
      </c>
      <c r="C76" s="124" t="s">
        <v>31</v>
      </c>
      <c r="D76" s="63">
        <v>165</v>
      </c>
      <c r="E76" s="145">
        <v>43888</v>
      </c>
      <c r="F76" s="145">
        <v>44165</v>
      </c>
      <c r="G76" s="160">
        <f t="shared" si="3"/>
        <v>9.2333333333333325</v>
      </c>
      <c r="H76" s="64" t="s">
        <v>2696</v>
      </c>
      <c r="I76" s="63" t="s">
        <v>628</v>
      </c>
      <c r="J76" s="63" t="s">
        <v>649</v>
      </c>
      <c r="K76" s="66">
        <v>1865849244.3083003</v>
      </c>
      <c r="L76" s="124" t="s">
        <v>26</v>
      </c>
      <c r="M76" s="117">
        <v>0.66</v>
      </c>
      <c r="N76" s="124" t="s">
        <v>1151</v>
      </c>
      <c r="O76" s="124" t="s">
        <v>1148</v>
      </c>
      <c r="P76" s="79"/>
    </row>
    <row r="77" spans="1:16" s="7" customFormat="1" ht="24.75" customHeight="1" outlineLevel="1" x14ac:dyDescent="0.25">
      <c r="A77" s="144">
        <v>30</v>
      </c>
      <c r="B77" s="64" t="s">
        <v>2692</v>
      </c>
      <c r="C77" s="124" t="s">
        <v>31</v>
      </c>
      <c r="D77" s="63">
        <v>167</v>
      </c>
      <c r="E77" s="145">
        <v>43888</v>
      </c>
      <c r="F77" s="145">
        <v>44165</v>
      </c>
      <c r="G77" s="160">
        <f t="shared" si="3"/>
        <v>9.2333333333333325</v>
      </c>
      <c r="H77" s="64" t="s">
        <v>2684</v>
      </c>
      <c r="I77" s="63" t="s">
        <v>628</v>
      </c>
      <c r="J77" s="63" t="s">
        <v>2698</v>
      </c>
      <c r="K77" s="66">
        <v>343189650</v>
      </c>
      <c r="L77" s="124" t="s">
        <v>26</v>
      </c>
      <c r="M77" s="117">
        <v>0.66</v>
      </c>
      <c r="N77" s="124" t="s">
        <v>1151</v>
      </c>
      <c r="O77" s="124" t="s">
        <v>1148</v>
      </c>
      <c r="P77" s="79"/>
    </row>
    <row r="78" spans="1:16" s="7" customFormat="1" ht="24.75" customHeight="1" outlineLevel="1" x14ac:dyDescent="0.25">
      <c r="A78" s="144">
        <v>31</v>
      </c>
      <c r="B78" s="64" t="s">
        <v>2692</v>
      </c>
      <c r="C78" s="124" t="s">
        <v>31</v>
      </c>
      <c r="D78" s="63">
        <v>167</v>
      </c>
      <c r="E78" s="145">
        <v>43888</v>
      </c>
      <c r="F78" s="145">
        <v>44165</v>
      </c>
      <c r="G78" s="160">
        <f t="shared" si="3"/>
        <v>9.2333333333333325</v>
      </c>
      <c r="H78" s="64" t="s">
        <v>2684</v>
      </c>
      <c r="I78" s="63" t="s">
        <v>628</v>
      </c>
      <c r="J78" s="63" t="s">
        <v>649</v>
      </c>
      <c r="K78" s="66">
        <v>457586200</v>
      </c>
      <c r="L78" s="124" t="s">
        <v>26</v>
      </c>
      <c r="M78" s="117">
        <v>0.66</v>
      </c>
      <c r="N78" s="124" t="s">
        <v>1151</v>
      </c>
      <c r="O78" s="124" t="s">
        <v>1148</v>
      </c>
      <c r="P78" s="79"/>
    </row>
    <row r="79" spans="1:16" s="7" customFormat="1" ht="24.75" customHeight="1" outlineLevel="1" x14ac:dyDescent="0.25">
      <c r="A79" s="144">
        <v>32</v>
      </c>
      <c r="B79" s="64" t="s">
        <v>2692</v>
      </c>
      <c r="C79" s="124" t="s">
        <v>31</v>
      </c>
      <c r="D79" s="63">
        <v>167</v>
      </c>
      <c r="E79" s="145">
        <v>43888</v>
      </c>
      <c r="F79" s="145">
        <v>44165</v>
      </c>
      <c r="G79" s="160">
        <f t="shared" si="3"/>
        <v>9.2333333333333325</v>
      </c>
      <c r="H79" s="64" t="s">
        <v>2684</v>
      </c>
      <c r="I79" s="63" t="s">
        <v>628</v>
      </c>
      <c r="J79" s="63" t="s">
        <v>651</v>
      </c>
      <c r="K79" s="66">
        <v>439282752</v>
      </c>
      <c r="L79" s="124" t="s">
        <v>26</v>
      </c>
      <c r="M79" s="117">
        <v>0.66</v>
      </c>
      <c r="N79" s="124" t="s">
        <v>1151</v>
      </c>
      <c r="O79" s="124" t="s">
        <v>1148</v>
      </c>
      <c r="P79" s="79"/>
    </row>
    <row r="80" spans="1:16" s="7" customFormat="1" ht="24.75" customHeight="1" outlineLevel="1" x14ac:dyDescent="0.25">
      <c r="A80" s="144">
        <v>33</v>
      </c>
      <c r="B80" s="64" t="s">
        <v>2692</v>
      </c>
      <c r="C80" s="124" t="s">
        <v>31</v>
      </c>
      <c r="D80" s="63">
        <v>161</v>
      </c>
      <c r="E80" s="145">
        <v>43888</v>
      </c>
      <c r="F80" s="145">
        <v>44165</v>
      </c>
      <c r="G80" s="160">
        <f t="shared" si="3"/>
        <v>9.2333333333333325</v>
      </c>
      <c r="H80" s="64" t="s">
        <v>2693</v>
      </c>
      <c r="I80" s="63" t="s">
        <v>628</v>
      </c>
      <c r="J80" s="63" t="s">
        <v>2698</v>
      </c>
      <c r="K80" s="66">
        <v>565979215</v>
      </c>
      <c r="L80" s="124" t="s">
        <v>26</v>
      </c>
      <c r="M80" s="117">
        <v>0.66</v>
      </c>
      <c r="N80" s="124" t="s">
        <v>1151</v>
      </c>
      <c r="O80" s="124" t="s">
        <v>1148</v>
      </c>
      <c r="P80" s="79"/>
    </row>
    <row r="81" spans="1:16" s="7" customFormat="1" ht="24.75" customHeight="1" outlineLevel="1" x14ac:dyDescent="0.25">
      <c r="A81" s="144">
        <v>34</v>
      </c>
      <c r="B81" s="64" t="s">
        <v>2692</v>
      </c>
      <c r="C81" s="124" t="s">
        <v>31</v>
      </c>
      <c r="D81" s="63">
        <v>157</v>
      </c>
      <c r="E81" s="145">
        <v>43888</v>
      </c>
      <c r="F81" s="145">
        <v>44165</v>
      </c>
      <c r="G81" s="160">
        <f t="shared" si="3"/>
        <v>9.2333333333333325</v>
      </c>
      <c r="H81" s="64" t="s">
        <v>2694</v>
      </c>
      <c r="I81" s="63" t="s">
        <v>628</v>
      </c>
      <c r="J81" s="63" t="s">
        <v>636</v>
      </c>
      <c r="K81" s="66">
        <v>740715027.64285719</v>
      </c>
      <c r="L81" s="124" t="s">
        <v>26</v>
      </c>
      <c r="M81" s="117">
        <v>0.66</v>
      </c>
      <c r="N81" s="124" t="s">
        <v>1151</v>
      </c>
      <c r="O81" s="124" t="s">
        <v>1148</v>
      </c>
      <c r="P81" s="79"/>
    </row>
    <row r="82" spans="1:16" s="7" customFormat="1" ht="24.75" customHeight="1" outlineLevel="1" x14ac:dyDescent="0.25">
      <c r="A82" s="144">
        <v>35</v>
      </c>
      <c r="B82" s="64" t="s">
        <v>2692</v>
      </c>
      <c r="C82" s="124" t="s">
        <v>31</v>
      </c>
      <c r="D82" s="63">
        <v>157</v>
      </c>
      <c r="E82" s="145">
        <v>43888</v>
      </c>
      <c r="F82" s="145">
        <v>44165</v>
      </c>
      <c r="G82" s="160">
        <f t="shared" si="3"/>
        <v>9.2333333333333325</v>
      </c>
      <c r="H82" s="64" t="s">
        <v>2694</v>
      </c>
      <c r="I82" s="63" t="s">
        <v>628</v>
      </c>
      <c r="J82" s="63" t="s">
        <v>649</v>
      </c>
      <c r="K82" s="66">
        <v>202013189.35714287</v>
      </c>
      <c r="L82" s="124" t="s">
        <v>26</v>
      </c>
      <c r="M82" s="117">
        <v>0.66</v>
      </c>
      <c r="N82" s="124" t="s">
        <v>1151</v>
      </c>
      <c r="O82" s="124" t="s">
        <v>1148</v>
      </c>
      <c r="P82" s="79"/>
    </row>
    <row r="83" spans="1:16" s="7" customFormat="1" ht="24.75" customHeight="1" outlineLevel="1" x14ac:dyDescent="0.25">
      <c r="A83" s="144">
        <v>36</v>
      </c>
      <c r="B83" s="64" t="s">
        <v>2692</v>
      </c>
      <c r="C83" s="124" t="s">
        <v>31</v>
      </c>
      <c r="D83" s="63">
        <v>146</v>
      </c>
      <c r="E83" s="145">
        <v>43888</v>
      </c>
      <c r="F83" s="145">
        <v>44165</v>
      </c>
      <c r="G83" s="160">
        <f t="shared" si="3"/>
        <v>9.2333333333333325</v>
      </c>
      <c r="H83" s="64" t="s">
        <v>2694</v>
      </c>
      <c r="I83" s="63" t="s">
        <v>628</v>
      </c>
      <c r="J83" s="63" t="s">
        <v>630</v>
      </c>
      <c r="K83" s="66">
        <v>699150900</v>
      </c>
      <c r="L83" s="124" t="s">
        <v>26</v>
      </c>
      <c r="M83" s="117">
        <v>0.66</v>
      </c>
      <c r="N83" s="124" t="s">
        <v>1151</v>
      </c>
      <c r="O83" s="124" t="s">
        <v>1148</v>
      </c>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0.03</v>
      </c>
      <c r="G179" s="165">
        <f>IF(F179&gt;0,SUM(E179+F179),"")</f>
        <v>0.05</v>
      </c>
      <c r="H179" s="5"/>
      <c r="I179" s="191" t="s">
        <v>2671</v>
      </c>
      <c r="J179" s="191"/>
      <c r="K179" s="191"/>
      <c r="L179" s="191"/>
      <c r="M179" s="172"/>
      <c r="O179" s="8"/>
      <c r="Q179" s="19"/>
      <c r="R179" s="159" t="str">
        <f>IF(M179&gt;0,SUM(L179+M179),"")</f>
        <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0.05</v>
      </c>
      <c r="D185" s="91" t="s">
        <v>2628</v>
      </c>
      <c r="E185" s="94">
        <f>+(C185*SUM(K20:K35))</f>
        <v>140587965.25</v>
      </c>
      <c r="F185" s="92"/>
      <c r="G185" s="93"/>
      <c r="H185" s="88"/>
      <c r="I185" s="90" t="s">
        <v>2627</v>
      </c>
      <c r="J185" s="166">
        <f>+SUM(M179:M183)</f>
        <v>0</v>
      </c>
      <c r="K185" s="236" t="s">
        <v>2628</v>
      </c>
      <c r="L185" s="236"/>
      <c r="M185" s="94">
        <f>+J185*(SUM(K20:K35))</f>
        <v>0</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41619</v>
      </c>
      <c r="D193" s="5"/>
      <c r="E193" s="126">
        <v>1396</v>
      </c>
      <c r="F193" s="5"/>
      <c r="G193" s="5"/>
      <c r="H193" s="147" t="s">
        <v>2686</v>
      </c>
      <c r="J193" s="5"/>
      <c r="K193" s="127">
        <v>41641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2687</v>
      </c>
      <c r="J211" s="27" t="s">
        <v>2622</v>
      </c>
      <c r="K211" s="148" t="s">
        <v>2687</v>
      </c>
      <c r="L211" s="21"/>
      <c r="M211" s="21"/>
      <c r="N211" s="21"/>
      <c r="O211" s="8"/>
    </row>
    <row r="212" spans="1:15" x14ac:dyDescent="0.25">
      <c r="A212" s="9"/>
      <c r="B212" s="27" t="s">
        <v>2619</v>
      </c>
      <c r="C212" s="147" t="s">
        <v>2686</v>
      </c>
      <c r="D212" s="21"/>
      <c r="G212" s="27" t="s">
        <v>2621</v>
      </c>
      <c r="H212" s="148" t="s">
        <v>2688</v>
      </c>
      <c r="J212" s="27" t="s">
        <v>2623</v>
      </c>
      <c r="K212" s="147" t="s">
        <v>2689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4:L90 G48:G90 B84: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4fb10211-09fb-4e80-9f0b-184718d5d98c"/>
    <ds:schemaRef ds:uri="http://schemas.openxmlformats.org/package/2006/metadata/core-properties"/>
    <ds:schemaRef ds:uri="http://purl.org/dc/elements/1.1/"/>
    <ds:schemaRef ds:uri="http://purl.org/dc/terms/"/>
    <ds:schemaRef ds:uri="http://purl.org/dc/dcmitype/"/>
    <ds:schemaRef ds:uri="http://schemas.microsoft.com/office/2006/documentManagement/types"/>
    <ds:schemaRef ds:uri="http://schemas.microsoft.com/office/2006/metadata/properties"/>
    <ds:schemaRef ds:uri="http://schemas.microsoft.com/office/infopath/2007/PartnerControls"/>
    <ds:schemaRef ds:uri="a65d333d-5b59-4810-bc94-b80d9325abbc"/>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KATHY LEIDY</cp:lastModifiedBy>
  <cp:lastPrinted>2020-12-30T00:55:39Z</cp:lastPrinted>
  <dcterms:created xsi:type="dcterms:W3CDTF">2020-10-14T21:57:42Z</dcterms:created>
  <dcterms:modified xsi:type="dcterms:W3CDTF">2020-12-30T00:58:16Z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