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AOFERENTES.2020\AYACUCH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<sst xmlns="http://schemas.openxmlformats.org/spreadsheetml/2006/main" count="3117" uniqueCount="2698">
  <si>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</si>
  <si>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</si>
  <si>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</si>
  <si>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</si>
  <si>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</si>
  <si>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</si>
  <si>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</si>
  <si>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</si>
  <si>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</si>
  <si>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</si>
  <si>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</si>
  <si>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</si>
  <si>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</si>
  <si>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</si>
  <si>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</si>
  <si>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</si>
  <si>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</si>
  <si>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</si>
  <si>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</si>
  <si>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</si>
  <si>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</si>
  <si>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</si>
  <si>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</si>
  <si>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</si>
  <si>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</si>
  <si>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</si>
  <si>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</si>
  <si>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</si>
  <si>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</si>
  <si>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</si>
  <si>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</si>
  <si>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</si>
  <si>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</si>
  <si>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</si>
  <si>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</si>
  <si>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</si>
  <si>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</si>
  <si>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</si>
  <si>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</si>
  <si>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</si>
  <si>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</si>
  <si>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</si>
  <si>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</si>
  <si>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</si>
  <si>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</si>
  <si>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</si>
  <si>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</si>
  <si>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</si>
  <si>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</si>
  <si>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</si>
  <si>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</si>
  <si>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</si>
  <si>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</si>
  <si>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</si>
  <si>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</si>
  <si>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</si>
  <si>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</si>
  <si>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</si>
  <si>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</si>
  <si>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</si>
  <si>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</si>
  <si>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</si>
  <si>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</si>
  <si>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</si>
  <si>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</si>
  <si>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</si>
  <si>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</si>
  <si>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</si>
  <si>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</si>
  <si>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</si>
  <si>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</si>
  <si>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</si>
  <si>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</si>
  <si>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</si>
  <si>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</si>
  <si>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</si>
  <si>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</si>
  <si>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</si>
  <si>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</si>
  <si>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</si>
  <si>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</si>
  <si>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</si>
  <si>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</si>
  <si>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</si>
  <si>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</si>
  <si>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</si>
  <si>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</si>
  <si>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</si>
  <si>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</si>
  <si>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</si>
  <si>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</si>
  <si>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</si>
  <si>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</si>
  <si>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</si>
  <si>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</si>
  <si>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</si>
  <si>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</si>
  <si>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</si>
  <si>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</si>
  <si>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</si>
  <si>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</si>
  <si>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</si>
  <si>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</si>
  <si>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</si>
  <si>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</si>
  <si>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</si>
  <si>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</si>
  <si>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</si>
  <si>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</si>
  <si>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</si>
  <si>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</si>
  <si>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</si>
  <si>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</si>
  <si>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</si>
  <si>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</si>
  <si>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</si>
  <si>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</si>
  <si>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</si>
  <si>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</si>
  <si>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</si>
  <si>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</si>
  <si>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</si>
  <si>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</si>
  <si>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</si>
  <si>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</si>
  <si>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</si>
  <si>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</si>
  <si>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</si>
  <si>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</si>
  <si>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</si>
  <si>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</si>
  <si>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</si>
  <si>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</si>
  <si>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</si>
  <si>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</si>
  <si>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</si>
  <si>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</si>
  <si>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</si>
  <si>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</si>
  <si>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</si>
  <si>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</si>
  <si>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</si>
  <si>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</si>
  <si>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</si>
  <si>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</si>
  <si>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</si>
  <si>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</si>
  <si>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</si>
  <si>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</si>
  <si>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</si>
  <si>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</si>
  <si>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</si>
  <si>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</si>
  <si>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</si>
  <si>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</si>
  <si>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</si>
  <si>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</si>
  <si>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</si>
  <si>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</si>
  <si>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</si>
  <si>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</si>
  <si>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</si>
  <si>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</si>
  <si>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</si>
  <si>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</si>
  <si>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</si>
  <si>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</si>
  <si>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</si>
  <si>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</si>
  <si>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</si>
  <si>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</si>
  <si>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</si>
  <si>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</si>
  <si>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</si>
  <si>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</si>
  <si>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</si>
  <si>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</si>
  <si>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</si>
  <si>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</si>
  <si>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</si>
  <si>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</si>
  <si>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</si>
  <si>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</si>
  <si>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</si>
  <si>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</si>
  <si>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</si>
  <si>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</si>
  <si>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</si>
  <si>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</si>
  <si>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</si>
  <si>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</si>
  <si>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</si>
  <si>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</si>
  <si>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</si>
  <si>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</si>
  <si>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</si>
  <si>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</si>
  <si>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</si>
  <si>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</si>
  <si>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</si>
  <si>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</si>
  <si>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</si>
  <si>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</si>
  <si>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</si>
  <si>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</si>
  <si>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</si>
  <si>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</si>
  <si>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</si>
  <si>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</si>
  <si>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</si>
  <si>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</si>
  <si>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</si>
  <si>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</si>
  <si>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</si>
  <si>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</si>
  <si>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</si>
  <si>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</si>
  <si>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</si>
  <si>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</si>
  <si>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</si>
  <si>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</si>
  <si>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</si>
  <si>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</si>
  <si>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</si>
  <si>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</si>
  <si>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</si>
  <si>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</si>
  <si>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</si>
  <si>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</si>
  <si>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</si>
  <si>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</si>
  <si>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</si>
  <si>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</si>
  <si>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</si>
  <si>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</si>
  <si>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</si>
  <si>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</si>
  <si>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</si>
  <si>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</si>
  <si>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</si>
  <si>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</si>
  <si>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</si>
  <si>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</si>
  <si>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</si>
  <si>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</si>
  <si>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</si>
  <si>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</si>
  <si>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</si>
  <si>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</si>
  <si>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</si>
  <si>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</si>
  <si>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</si>
  <si>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</si>
  <si>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</si>
  <si>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</si>
  <si>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</si>
  <si>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</si>
  <si>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</si>
  <si>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</si>
  <si>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</si>
  <si>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</si>
  <si>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</si>
  <si>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</si>
  <si>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</si>
  <si>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</si>
  <si>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</si>
  <si>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</si>
  <si>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</si>
  <si>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</si>
  <si>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</si>
  <si>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</si>
  <si>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</si>
  <si>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</si>
  <si>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</si>
  <si>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</si>
  <si>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</si>
  <si>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</si>
  <si>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</si>
  <si>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</si>
  <si>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</si>
  <si>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</si>
  <si>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</si>
  <si>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</si>
  <si>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</si>
  <si>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</si>
  <si>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</si>
  <si>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</si>
  <si>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</si>
  <si>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</si>
  <si>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</si>
  <si>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</si>
  <si>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</si>
  <si>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</si>
  <si>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</si>
  <si>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</si>
  <si>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</si>
  <si>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</si>
  <si>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</si>
  <si>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</si>
  <si>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</si>
  <si>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</si>
  <si>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</si>
  <si>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</si>
  <si>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</si>
  <si>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</si>
  <si>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</si>
  <si>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</si>
  <si>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</si>
  <si>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</si>
  <si>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</si>
  <si>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</si>
  <si>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</si>
  <si>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</si>
  <si>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</si>
  <si>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</si>
  <si>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</si>
  <si>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</si>
  <si>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</si>
  <si>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</si>
  <si>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</si>
  <si>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</si>
  <si>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</si>
  <si>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</si>
  <si>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</si>
  <si>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</si>
  <si>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</si>
  <si>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</si>
  <si>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</si>
  <si>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</si>
  <si>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</si>
  <si>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</si>
  <si>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</si>
  <si>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</si>
  <si>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</si>
  <si>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</si>
  <si>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</si>
  <si>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</si>
  <si>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</si>
  <si>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</si>
  <si>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</si>
  <si>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</si>
  <si>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</si>
  <si>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</si>
  <si>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</si>
  <si>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</si>
  <si>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</si>
  <si>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</si>
  <si>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</si>
  <si>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</si>
  <si>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</si>
  <si>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</si>
  <si>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</si>
  <si>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</si>
  <si>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</si>
  <si>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</si>
  <si>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</si>
  <si>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</si>
  <si>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</si>
  <si>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</si>
  <si>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</si>
  <si>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</si>
  <si>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</si>
  <si>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</si>
  <si>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</si>
  <si>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</si>
  <si>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</si>
  <si>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</si>
  <si>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</si>
  <si>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</si>
  <si>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</si>
  <si>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</si>
  <si>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</si>
  <si>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</si>
  <si>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</si>
  <si>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</si>
  <si>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</si>
  <si>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</si>
  <si>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</si>
  <si>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</si>
  <si>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</si>
  <si>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</si>
  <si>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</si>
  <si>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</si>
  <si>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</si>
  <si>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</si>
  <si>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</si>
  <si>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</si>
  <si>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</si>
  <si>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</si>
  <si>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</si>
  <si>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</si>
  <si>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</si>
  <si>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</si>
  <si>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</si>
  <si>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</si>
  <si>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</si>
  <si>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</si>
  <si>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</si>
  <si>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</si>
  <si>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</si>
  <si>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</si>
  <si>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</si>
  <si>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</si>
  <si>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</si>
  <si>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</si>
  <si>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</si>
  <si>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</si>
  <si>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</si>
  <si>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</si>
  <si>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</si>
  <si>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</si>
  <si>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</si>
  <si>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</si>
  <si>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</si>
  <si>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</si>
  <si>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</si>
  <si>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</si>
  <si>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</si>
  <si>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</si>
  <si>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</si>
  <si>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</si>
  <si>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</si>
  <si>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</si>
  <si>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</si>
  <si>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</si>
  <si>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</si>
  <si>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</si>
  <si>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</si>
  <si>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</si>
  <si>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</si>
  <si>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</si>
  <si>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</si>
  <si>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</si>
  <si>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</si>
  <si>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</si>
  <si>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</si>
  <si>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</si>
  <si>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</si>
  <si>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</si>
  <si>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</si>
  <si>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</si>
  <si>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</si>
  <si>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</si>
  <si>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</si>
  <si>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</si>
  <si>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</si>
  <si>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</si>
  <si>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</si>
  <si>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</si>
  <si>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</si>
  <si>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</si>
  <si>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</si>
  <si>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</si>
  <si>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</si>
  <si>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</si>
  <si>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</si>
  <si>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</si>
  <si>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</si>
  <si>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</si>
  <si>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</si>
  <si>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</si>
  <si>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</si>
  <si>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</si>
  <si>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</si>
  <si>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</si>
  <si>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</si>
  <si>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</si>
  <si>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</si>
  <si>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</si>
  <si>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</si>
  <si>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</si>
  <si>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</si>
  <si>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</si>
  <si>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</si>
  <si>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</si>
  <si>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</si>
  <si>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</si>
  <si>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</si>
  <si>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</si>
  <si>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</si>
  <si>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</si>
  <si>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</si>
  <si>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</si>
  <si>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</si>
  <si>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</si>
  <si>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</si>
  <si>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</si>
  <si>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</si>
  <si>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</si>
  <si>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</si>
  <si>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</si>
  <si>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</si>
  <si>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</si>
  <si>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</si>
  <si>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</si>
  <si>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</si>
  <si>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</si>
  <si>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</si>
  <si>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</si>
  <si>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</si>
  <si>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</si>
  <si>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</si>
  <si>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</si>
  <si>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</si>
  <si>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</si>
  <si>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</si>
  <si>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</si>
  <si>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</si>
  <si>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</si>
  <si>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</si>
  <si>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</si>
  <si>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</si>
  <si>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</si>
  <si>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</si>
  <si>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</si>
  <si>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</si>
  <si>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</si>
  <si>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</si>
  <si>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</si>
  <si>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</si>
  <si>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</si>
  <si>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</si>
  <si>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</si>
  <si>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</si>
  <si>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</si>
  <si>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</si>
  <si>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</si>
  <si>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</si>
  <si>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</si>
  <si>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</si>
  <si>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</si>
  <si>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</si>
  <si>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</si>
  <si>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</si>
  <si>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</si>
  <si>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</si>
  <si>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</si>
  <si>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</si>
  <si>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</si>
  <si>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</si>
  <si>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</si>
  <si>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</si>
  <si>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</si>
  <si>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</si>
  <si>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</si>
  <si>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</si>
  <si>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</si>
  <si>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</si>
  <si>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</si>
  <si>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</si>
  <si>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</si>
  <si>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</si>
  <si>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</si>
  <si>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</si>
  <si>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</si>
  <si>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</si>
  <si>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</si>
  <si>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</si>
  <si>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</si>
  <si>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</si>
  <si>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</si>
  <si>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</si>
  <si>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</si>
  <si>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</si>
  <si>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</si>
  <si>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</si>
  <si>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</si>
  <si>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</si>
  <si>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</si>
  <si>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</si>
  <si>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</si>
  <si>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</si>
  <si>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</si>
  <si>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</si>
  <si>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</si>
  <si>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</si>
  <si>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</si>
  <si>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</si>
  <si>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</si>
  <si>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</si>
  <si>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</si>
  <si>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</si>
  <si>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</si>
  <si>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</si>
  <si>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</si>
  <si>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</si>
  <si>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</si>
  <si>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</si>
  <si>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</si>
  <si>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</si>
  <si>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</si>
  <si>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</si>
  <si>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</si>
  <si>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</si>
  <si>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</si>
  <si>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</si>
  <si>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</si>
  <si>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</si>
  <si>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</si>
  <si>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</si>
  <si>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</si>
  <si>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</si>
  <si>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</si>
  <si>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</si>
  <si>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</si>
  <si>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</si>
  <si>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</si>
  <si>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</si>
  <si>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</si>
  <si>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</si>
  <si>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</si>
  <si>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</si>
  <si>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</si>
  <si>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</si>
  <si>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</si>
  <si>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</si>
  <si>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</si>
  <si>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</si>
  <si>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</si>
  <si>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</si>
  <si>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</si>
  <si>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</si>
  <si>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</si>
  <si>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</si>
  <si>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</si>
  <si>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</si>
  <si>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</si>
  <si>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</si>
  <si>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</si>
  <si>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</si>
  <si>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</si>
  <si>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</si>
  <si>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</si>
  <si>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</si>
  <si>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</si>
  <si>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</si>
  <si>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</si>
  <si>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</si>
  <si>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</si>
  <si>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</si>
  <si>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</si>
  <si>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</si>
  <si>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</si>
  <si>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</si>
  <si>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</si>
  <si>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</si>
  <si>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</si>
  <si>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</si>
  <si>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</si>
  <si>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</si>
  <si>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</si>
  <si>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</si>
  <si>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</si>
  <si>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</si>
  <si>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</si>
  <si>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</si>
  <si>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</si>
  <si>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</si>
  <si>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</si>
  <si>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</si>
  <si>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</si>
  <si>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</si>
  <si>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</si>
  <si>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</si>
  <si>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</si>
  <si>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</si>
  <si>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</si>
  <si>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</si>
  <si>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</si>
  <si>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</si>
  <si>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</si>
  <si>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</si>
  <si>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</si>
  <si>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</si>
  <si>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</si>
  <si>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</si>
  <si>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</si>
  <si>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</si>
  <si>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</si>
  <si>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</si>
  <si>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</si>
  <si>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</si>
  <si>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</si>
  <si>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</si>
  <si>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</si>
  <si>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</si>
  <si>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</si>
  <si>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</si>
  <si>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</si>
  <si>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</si>
  <si>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</si>
  <si>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</si>
  <si>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</si>
  <si>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</si>
  <si>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</si>
  <si>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</si>
  <si>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</si>
  <si>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</si>
  <si>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</si>
  <si>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</si>
  <si>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</si>
  <si>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</si>
  <si>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</si>
  <si>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</si>
  <si>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</si>
  <si>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</si>
  <si>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</si>
  <si>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</si>
  <si>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</si>
  <si>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</si>
  <si>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</si>
  <si>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</si>
  <si>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</si>
  <si>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</si>
  <si>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</si>
  <si>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</si>
  <si>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</si>
  <si>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</si>
  <si>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</si>
  <si>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</si>
  <si>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</si>
  <si>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</si>
  <si>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</si>
  <si>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</si>
  <si>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</si>
  <si>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</si>
  <si>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</si>
  <si>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</si>
  <si>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</si>
  <si>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</si>
  <si>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</si>
  <si>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</si>
  <si>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</si>
  <si>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</si>
  <si>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</si>
  <si>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</si>
  <si>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</si>
  <si>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</si>
  <si>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</si>
  <si>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</si>
  <si>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</si>
  <si>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</si>
  <si>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</si>
  <si>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</si>
  <si>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</si>
  <si>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</si>
  <si>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</si>
  <si>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</si>
  <si>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</si>
  <si>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</si>
  <si>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</si>
  <si>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</si>
  <si>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</si>
  <si>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</si>
  <si>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</si>
  <si>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</si>
  <si>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</si>
  <si>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</si>
  <si>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</si>
  <si>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</si>
  <si>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</si>
  <si>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</si>
  <si>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</si>
  <si>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</si>
  <si>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</si>
  <si>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</si>
  <si>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</si>
  <si>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</si>
  <si>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</si>
  <si>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</si>
  <si>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</si>
  <si>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</si>
  <si>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</si>
  <si>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</si>
  <si>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</si>
  <si>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</si>
  <si>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</si>
  <si>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</si>
  <si>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</si>
  <si>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</si>
  <si>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</si>
  <si>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</si>
  <si>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</si>
  <si>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</si>
  <si>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</si>
  <si>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</si>
  <si>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</si>
  <si>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</si>
  <si>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</si>
  <si>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</si>
  <si>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</si>
  <si>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</si>
  <si>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</si>
  <si>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</si>
  <si>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</si>
  <si>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</si>
  <si>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</si>
  <si>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</si>
  <si>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</si>
  <si>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</si>
  <si>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</si>
  <si>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</si>
  <si>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</si>
  <si>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</si>
  <si>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</si>
  <si>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</si>
  <si>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</si>
  <si>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</si>
  <si>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</si>
  <si>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</si>
  <si>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</si>
  <si>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</si>
  <si>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</si>
  <si>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</si>
  <si>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</si>
  <si>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</si>
  <si>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</si>
  <si>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</si>
  <si>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</si>
  <si>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</si>
  <si>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</si>
  <si>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</si>
  <si>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</si>
  <si>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</si>
  <si>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</si>
  <si>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</si>
  <si>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</si>
  <si>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</si>
  <si>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</si>
  <si>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</si>
  <si>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</si>
  <si>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</si>
  <si>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</si>
  <si>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</si>
  <si>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</si>
  <si>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</si>
  <si>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</si>
  <si>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</si>
  <si>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</si>
  <si>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</si>
  <si>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</si>
  <si>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</si>
  <si>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</si>
  <si>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</si>
  <si>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</si>
  <si>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</si>
  <si>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</si>
  <si>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</si>
  <si>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</si>
  <si>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</si>
  <si>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</si>
  <si>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</si>
  <si>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</si>
  <si>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</si>
  <si>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</si>
  <si>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</si>
  <si>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</si>
  <si>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</si>
  <si>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</si>
  <si>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</si>
  <si>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</si>
  <si>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</si>
  <si>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</si>
  <si>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</si>
  <si>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</si>
  <si>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</si>
  <si>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</si>
  <si>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</si>
  <si>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</si>
  <si>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</si>
  <si>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</si>
  <si>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</si>
  <si>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</si>
  <si>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</si>
  <si>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</si>
  <si>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</si>
  <si>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</si>
  <si>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</si>
  <si>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</si>
  <si>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</si>
  <si>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</si>
  <si>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</si>
  <si>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</si>
  <si>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</si>
  <si>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</si>
  <si>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</si>
  <si>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</si>
  <si>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</si>
  <si>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</si>
  <si>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</si>
  <si>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</si>
  <si>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</si>
  <si>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</si>
  <si>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</si>
  <si>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</si>
  <si>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</si>
  <si>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</si>
  <si>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</si>
  <si>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</si>
  <si>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</si>
  <si>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</si>
  <si>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</si>
  <si>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</si>
  <si>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</si>
  <si>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</si>
  <si>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</si>
  <si>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</si>
  <si>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</si>
  <si>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</si>
  <si>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</si>
  <si>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</si>
  <si>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</si>
  <si>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</si>
  <si>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</si>
  <si>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</si>
  <si>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</si>
  <si>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</si>
  <si>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</si>
  <si>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</si>
  <si>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</si>
  <si>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</si>
  <si>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</si>
  <si>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</si>
  <si>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</si>
  <si>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</si>
  <si>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</si>
  <si>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</si>
  <si>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</si>
  <si>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</si>
  <si>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</si>
  <si>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</si>
  <si>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</si>
  <si>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</si>
  <si>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</si>
  <si>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</si>
  <si>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</si>
  <si>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</si>
  <si>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</si>
  <si>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</si>
  <si>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</si>
  <si>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</si>
  <si>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</si>
  <si>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</si>
  <si>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</si>
  <si>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</si>
  <si>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</si>
  <si>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</si>
  <si>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</si>
  <si>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</si>
  <si>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</si>
  <si>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</si>
  <si>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</si>
  <si>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</si>
  <si>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</si>
  <si>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</si>
  <si>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</si>
  <si>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</si>
  <si>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</si>
  <si>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</si>
  <si>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</si>
  <si>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</si>
  <si>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</si>
  <si>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</si>
  <si>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</si>
  <si>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</si>
  <si>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</si>
  <si>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</si>
  <si>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</si>
  <si>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</si>
  <si>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</si>
  <si>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</si>
  <si>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</si>
  <si>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</si>
  <si>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</si>
  <si>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</si>
  <si>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</si>
  <si>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</si>
  <si>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</si>
  <si>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</si>
  <si>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</si>
  <si>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</si>
  <si>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</si>
  <si>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</si>
  <si>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</si>
  <si>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</si>
  <si>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</si>
  <si>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</si>
  <si>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</si>
  <si>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</si>
  <si>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</si>
  <si>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</si>
  <si>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</si>
  <si>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</si>
  <si>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</si>
  <si>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</si>
  <si>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</si>
  <si>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</si>
  <si>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</si>
  <si>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</si>
  <si>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</si>
  <si>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</si>
  <si>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</si>
  <si>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</si>
  <si>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</si>
  <si>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</si>
  <si>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</si>
  <si>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</si>
  <si>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</si>
  <si>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</si>
  <si>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</si>
  <si>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</si>
  <si>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</si>
  <si>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</si>
  <si>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</si>
  <si>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</si>
  <si>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</si>
  <si>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</si>
  <si>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</si>
  <si>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</si>
  <si>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</si>
  <si>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</si>
  <si>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</si>
  <si>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</si>
  <si>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</si>
  <si>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</si>
  <si>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</si>
  <si>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</si>
  <si>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</si>
  <si>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</si>
  <si>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</si>
  <si>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</si>
  <si>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</si>
  <si>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</si>
  <si>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</si>
  <si>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</si>
  <si>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</si>
  <si>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</si>
  <si>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</si>
  <si>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</si>
  <si>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</si>
  <si>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</si>
  <si>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</si>
  <si>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</si>
  <si>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</si>
  <si>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</si>
  <si>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</si>
  <si>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</si>
  <si>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</si>
  <si>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</si>
  <si>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</si>
  <si>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</si>
  <si>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</si>
  <si>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</si>
  <si>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</si>
  <si>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</si>
  <si>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</si>
  <si>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</si>
  <si>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</si>
  <si>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</si>
  <si>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</si>
  <si>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</si>
  <si>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</si>
  <si>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</si>
  <si>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</si>
  <si>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</si>
  <si>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</si>
  <si>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</si>
  <si>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</si>
  <si>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</si>
  <si>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</si>
  <si>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</si>
  <si>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</si>
  <si>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</si>
  <si>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</si>
  <si>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</si>
  <si>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</si>
  <si>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</si>
  <si>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</si>
  <si>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</si>
  <si>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</si>
  <si>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</si>
  <si>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</si>
  <si>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</si>
  <si>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</si>
  <si>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</si>
  <si>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</si>
  <si>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</si>
  <si>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</si>
  <si>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</si>
  <si>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</si>
  <si>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</si>
  <si>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</si>
  <si>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</si>
  <si>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</si>
  <si>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</si>
  <si>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</si>
  <si>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</si>
  <si>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</si>
  <si>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</si>
  <si>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</si>
  <si>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</si>
  <si>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</si>
  <si>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</si>
  <si>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</si>
  <si>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</si>
  <si>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</si>
  <si>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</si>
  <si>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</si>
  <si>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</si>
  <si>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</si>
  <si>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</si>
  <si>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</si>
  <si>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</si>
  <si>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</si>
  <si>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</si>
  <si>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</si>
  <si>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</si>
  <si>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</si>
  <si>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</si>
  <si>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</si>
  <si>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</si>
  <si>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</si>
  <si>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</si>
  <si>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</si>
  <si>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</si>
  <si>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</si>
  <si>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</si>
  <si>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</si>
  <si>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</si>
  <si>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</si>
  <si>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</si>
  <si>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</si>
  <si>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</si>
  <si>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</si>
  <si>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</si>
  <si>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</si>
  <si>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</si>
  <si>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</si>
  <si>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</si>
  <si>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</si>
  <si>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</si>
  <si>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</si>
  <si>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</si>
  <si>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</si>
  <si>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</si>
  <si>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</si>
  <si>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</si>
  <si>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</si>
  <si>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</si>
  <si>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</si>
  <si>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</si>
  <si>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</si>
  <si>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</si>
  <si>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</si>
  <si>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</si>
  <si>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</si>
  <si>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</si>
  <si>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</si>
  <si>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</si>
  <si>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</si>
  <si>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</si>
  <si>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</si>
  <si>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</si>
  <si>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</si>
  <si>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</si>
  <si>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</si>
  <si>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</si>
  <si>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</si>
  <si>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</si>
  <si>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</si>
  <si>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</si>
  <si>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</si>
  <si>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</si>
  <si>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</si>
  <si>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</si>
  <si>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</si>
  <si>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</si>
  <si>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</si>
  <si>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</si>
  <si>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</si>
  <si>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</si>
  <si>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</si>
  <si>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</si>
  <si>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</si>
  <si>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</si>
  <si>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</si>
  <si>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</si>
  <si>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</si>
  <si>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</si>
  <si>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</si>
  <si>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</si>
  <si>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</si>
  <si>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</si>
  <si>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</si>
  <si>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</si>
  <si>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</si>
  <si>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</si>
  <si>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</si>
  <si>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</si>
  <si>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</si>
  <si>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</si>
  <si>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</si>
  <si>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</si>
  <si>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</si>
  <si>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</si>
  <si>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</si>
  <si>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</si>
  <si>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</si>
  <si>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</si>
  <si>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</si>
  <si>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</si>
  <si>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</si>
  <si>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</si>
  <si>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</si>
  <si>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</si>
  <si>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</si>
  <si>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</si>
  <si>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</si>
  <si>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</si>
  <si>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</si>
  <si>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</si>
  <si>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</si>
  <si>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</si>
  <si>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</si>
  <si>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</si>
  <si>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</si>
  <si>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</si>
  <si>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</si>
  <si>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</si>
  <si>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</si>
  <si>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</si>
  <si>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</si>
  <si>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</si>
  <si>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</si>
  <si>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</si>
  <si>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</si>
  <si>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</si>
  <si>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</si>
  <si>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</si>
  <si>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</si>
  <si>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</si>
  <si>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</si>
  <si>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</si>
  <si>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</si>
  <si>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</si>
  <si>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</si>
  <si>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</si>
  <si>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</si>
  <si>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</si>
  <si>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</si>
  <si>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</si>
  <si>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</si>
  <si>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</si>
  <si>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</si>
  <si>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</si>
  <si>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</si>
  <si>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</si>
  <si>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</si>
  <si>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</si>
  <si>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</si>
  <si>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</si>
  <si>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</si>
  <si>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</si>
  <si>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</si>
  <si>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</si>
  <si>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</si>
  <si>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</si>
  <si>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</si>
  <si>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</si>
  <si>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</si>
  <si>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</si>
  <si>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</si>
  <si>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</si>
  <si>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</si>
  <si>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</si>
  <si>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</si>
  <si>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</si>
  <si>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</si>
  <si>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</si>
  <si>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</si>
  <si>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</si>
  <si>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</si>
  <si>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</si>
  <si>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</si>
  <si>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</si>
  <si>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</si>
  <si>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</si>
  <si>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</si>
  <si>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</si>
  <si>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</si>
  <si>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</si>
  <si>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</si>
  <si>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</si>
  <si>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</si>
  <si>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</si>
  <si>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</si>
  <si>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</si>
  <si>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</si>
  <si>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</si>
  <si>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</si>
  <si>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</si>
  <si>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</si>
  <si>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</si>
  <si>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</si>
  <si>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</si>
  <si>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</si>
  <si>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</si>
  <si>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</si>
  <si>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</si>
  <si>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</si>
  <si>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</si>
  <si>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</si>
  <si>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</si>
  <si>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</si>
  <si>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</si>
  <si>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</si>
  <si>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</si>
  <si>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</si>
  <si>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</si>
  <si>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</si>
  <si>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</si>
  <si>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</si>
  <si>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</si>
  <si>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</si>
  <si>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</si>
  <si>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</si>
  <si>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</si>
  <si>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</si>
  <si>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</si>
  <si>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</si>
  <si>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</si>
  <si>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</si>
  <si>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</si>
  <si>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</si>
  <si>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</si>
  <si>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</si>
  <si>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</si>
  <si>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</si>
  <si>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</si>
  <si>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</si>
  <si>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</si>
  <si>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</si>
  <si>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</si>
  <si>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</si>
  <si>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</si>
  <si>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</si>
  <si>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</si>
  <si>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</si>
  <si>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</si>
  <si>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</si>
  <si>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</si>
  <si>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</si>
  <si>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</si>
  <si>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</si>
  <si>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</si>
  <si>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</si>
  <si>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</si>
  <si>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</si>
  <si>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</si>
  <si>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</si>
  <si>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</si>
  <si>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</si>
  <si>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</si>
  <si>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</si>
  <si>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</si>
  <si>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</si>
  <si>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</si>
  <si>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</si>
  <si>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</si>
  <si>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</si>
  <si>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</si>
  <si>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</si>
  <si>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</si>
  <si>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</si>
  <si>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</si>
  <si>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</si>
  <si>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</si>
  <si>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</si>
  <si>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</si>
  <si>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</si>
  <si>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</si>
  <si>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</si>
  <si>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</si>
  <si>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</si>
  <si>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</si>
  <si>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</si>
  <si>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</si>
  <si>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</si>
  <si>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</si>
  <si>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</si>
  <si>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</si>
  <si>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</si>
  <si>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</si>
  <si>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</si>
  <si>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</si>
  <si>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</si>
  <si>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</si>
  <si>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</si>
  <si>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</si>
  <si>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</si>
  <si>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</si>
  <si>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</si>
  <si>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</si>
  <si>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</si>
  <si>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</si>
  <si>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</si>
  <si>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</si>
  <si>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</si>
  <si>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</si>
  <si>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</si>
  <si>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</si>
  <si>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</si>
  <si>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</si>
  <si>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</si>
  <si>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</si>
  <si>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</si>
  <si>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</si>
  <si>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</si>
  <si>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</si>
  <si>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</si>
  <si>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</si>
  <si>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</si>
  <si>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</si>
  <si>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</si>
  <si>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</si>
  <si>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</si>
  <si>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</si>
  <si>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</si>
  <si>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</si>
  <si>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</si>
  <si>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</si>
  <si>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</si>
  <si>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</si>
  <si>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</si>
  <si>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</si>
  <si>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</si>
  <si>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</si>
  <si>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</si>
  <si>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</si>
  <si>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</si>
  <si>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</si>
  <si>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</si>
  <si>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</si>
  <si>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</si>
  <si>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</si>
  <si>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</si>
  <si>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</si>
  <si>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</si>
  <si>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</si>
  <si>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</si>
  <si>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</si>
  <si>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</si>
  <si>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</si>
  <si>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</si>
  <si>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</si>
  <si>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</si>
  <si>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</si>
  <si>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</si>
  <si>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</si>
  <si>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</si>
  <si>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</si>
  <si>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</si>
  <si>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</si>
  <si>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</si>
  <si>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</si>
  <si>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</si>
  <si>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</si>
  <si>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</si>
  <si>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</si>
  <si>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</si>
  <si>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</si>
  <si>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</si>
  <si>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</si>
  <si>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</si>
  <si>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</si>
  <si>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</si>
  <si>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</si>
  <si>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</si>
  <si>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</si>
  <si>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</si>
  <si>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</si>
  <si>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</si>
  <si>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</si>
  <si>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</si>
  <si>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</si>
  <si>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</si>
  <si>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</si>
  <si>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</si>
  <si>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</si>
  <si>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</si>
  <si>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</si>
  <si>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</si>
  <si>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</si>
  <si>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</si>
  <si>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</si>
  <si>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</si>
  <si>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</si>
  <si>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</si>
  <si>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</si>
  <si>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</si>
  <si>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</si>
  <si>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</si>
  <si>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</si>
  <si>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</si>
  <si>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</si>
  <si>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</si>
  <si>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</si>
  <si>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</si>
  <si>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</si>
  <si>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</si>
  <si>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</si>
  <si>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</si>
  <si>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</si>
  <si>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</si>
  <si>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</si>
  <si>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</si>
  <si>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</si>
  <si>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</si>
  <si>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</si>
  <si>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</si>
  <si>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</si>
  <si>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</si>
  <si>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</si>
  <si>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</si>
  <si>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</si>
  <si>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</si>
  <si>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</si>
  <si>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</si>
  <si>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</si>
  <si>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</si>
  <si>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</si>
  <si>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</si>
  <si>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</si>
  <si>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</si>
  <si>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</si>
  <si>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</si>
  <si>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</si>
  <si>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</si>
  <si>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</si>
  <si>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</si>
  <si>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</si>
  <si>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</si>
  <si>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</si>
  <si>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</si>
  <si>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</si>
  <si>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</si>
  <si>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</si>
  <si>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</si>
  <si>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</si>
  <si>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</si>
  <si>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</si>
  <si>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</si>
  <si>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</si>
  <si>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</si>
  <si>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</si>
  <si>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</si>
  <si>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</si>
  <si>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</si>
  <si>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</si>
  <si>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</si>
  <si>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</si>
  <si>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</si>
  <si>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</si>
  <si>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</si>
  <si>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</si>
  <si>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</si>
  <si>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</si>
  <si>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</si>
  <si>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</si>
  <si>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</si>
  <si>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</si>
  <si>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</si>
  <si>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</si>
  <si>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</si>
  <si>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</si>
  <si>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</si>
  <si>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</si>
  <si>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</si>
  <si>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</si>
  <si>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</si>
  <si>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</si>
  <si>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</si>
  <si>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</si>
  <si>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</si>
  <si>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</si>
  <si>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</si>
  <si>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</si>
  <si>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</si>
  <si>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</si>
  <si>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</si>
  <si>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</si>
  <si>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</si>
  <si>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</si>
  <si>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</si>
  <si>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</si>
  <si>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</si>
  <si>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</si>
  <si>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</si>
  <si>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</si>
  <si>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</si>
  <si>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</si>
  <si>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</si>
  <si>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</si>
  <si>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</si>
  <si>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</si>
  <si>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</si>
  <si>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</si>
  <si>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</si>
  <si>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</si>
  <si>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</si>
  <si>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</si>
  <si>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</si>
  <si>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</si>
  <si>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</si>
  <si>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</si>
  <si>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</si>
  <si>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</si>
  <si>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</si>
  <si>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</si>
  <si>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</si>
  <si>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</si>
  <si>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</si>
  <si>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</si>
  <si>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</si>
  <si>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</si>
  <si>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</si>
  <si>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</si>
  <si>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</si>
  <si>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</si>
  <si>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</si>
  <si>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</si>
  <si>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</si>
  <si>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</si>
  <si>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</si>
  <si>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</si>
  <si>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</si>
  <si>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</si>
  <si>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</si>
  <si>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</si>
  <si>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</si>
  <si>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</si>
  <si>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</si>
  <si>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</si>
  <si>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</si>
  <si>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</si>
  <si>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</si>
  <si>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</si>
  <si>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</si>
  <si>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</si>
  <si>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</si>
  <si>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</si>
  <si>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</si>
  <si>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</si>
  <si>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</si>
  <si>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</si>
  <si>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</si>
  <si>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</si>
  <si>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</si>
  <si>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</si>
  <si>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</si>
  <si>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</si>
  <si>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</si>
  <si>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</si>
  <si>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</si>
  <si>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</si>
  <si>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</si>
  <si>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</si>
  <si>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</si>
  <si>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</si>
  <si>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</si>
  <si>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</si>
  <si>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</si>
  <si>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</si>
  <si>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</si>
  <si>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</si>
  <si>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</si>
  <si>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</si>
  <si>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</si>
  <si>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</si>
  <si>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</si>
  <si>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</si>
  <si>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</si>
  <si>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</si>
  <si>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</si>
  <si>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</si>
  <si>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</si>
  <si>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</si>
  <si>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</si>
  <si>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</si>
  <si>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</si>
  <si>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</si>
  <si>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</si>
  <si>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</si>
  <si>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</si>
  <si>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</si>
  <si>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</si>
  <si>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</si>
  <si>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</si>
  <si>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</si>
  <si>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</si>
  <si>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</si>
  <si>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</si>
  <si>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</si>
  <si>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</si>
  <si>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</si>
  <si>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</si>
  <si>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</si>
  <si>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</si>
  <si>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</si>
  <si>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</si>
  <si>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</si>
  <si>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</si>
  <si>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</si>
  <si>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</si>
  <si>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</si>
  <si>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</si>
  <si>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</si>
  <si>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</si>
  <si>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</si>
  <si>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</si>
  <si>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</si>
  <si>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</si>
  <si>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</si>
  <si>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</si>
  <si>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</si>
  <si>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</si>
  <si>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</si>
  <si>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</si>
  <si>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</si>
  <si>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</si>
  <si>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</si>
  <si>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</si>
  <si>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</si>
  <si>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</si>
  <si>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</si>
  <si>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</si>
  <si>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</si>
  <si>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</si>
  <si>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</si>
  <si>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</si>
  <si>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</si>
  <si>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</si>
  <si>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</si>
  <si>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</si>
  <si>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</si>
  <si>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</si>
  <si>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</si>
  <si>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</si>
  <si>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</si>
  <si>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</si>
  <si>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</si>
  <si>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</si>
  <si>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</si>
  <si>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</si>
  <si>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</si>
  <si>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</si>
  <si>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</si>
  <si>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</si>
  <si>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</si>
  <si>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</si>
  <si>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</si>
  <si>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</si>
  <si>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</si>
  <si>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</si>
  <si>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</si>
  <si>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</si>
  <si>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</si>
  <si>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</si>
  <si>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</si>
  <si>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</si>
  <si>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</si>
  <si>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</si>
  <si>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</si>
  <si>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</si>
  <si>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</si>
  <si>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</si>
  <si>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</si>
  <si>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</si>
  <si>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</si>
  <si>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</si>
  <si>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</si>
  <si>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</si>
  <si>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</si>
  <si>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</si>
  <si>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</si>
  <si>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</si>
  <si>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</si>
  <si>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</si>
  <si>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</si>
  <si>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</si>
  <si>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</si>
  <si>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</si>
  <si>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</si>
  <si>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</si>
  <si>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</si>
  <si>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</si>
  <si>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</si>
  <si>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</si>
  <si>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</si>
  <si>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</si>
  <si>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</si>
  <si>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</si>
  <si>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</si>
  <si>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</si>
  <si>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</si>
  <si>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</si>
  <si>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</si>
  <si>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</si>
  <si>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</si>
  <si>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</si>
  <si>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</si>
  <si>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</si>
  <si>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</si>
  <si>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</si>
  <si>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</si>
  <si>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</si>
  <si>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</si>
  <si>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</si>
  <si>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</si>
  <si>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</si>
  <si>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</si>
  <si>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</si>
  <si>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</si>
  <si>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</si>
  <si>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</si>
  <si>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</si>
  <si>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</si>
  <si>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</si>
  <si>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</si>
  <si>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</si>
  <si>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</si>
  <si>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</si>
  <si>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</si>
  <si>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</si>
  <si>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</si>
  <si>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</si>
  <si>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</si>
  <si>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</si>
  <si>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</si>
  <si>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</si>
  <si>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</si>
  <si>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</si>
  <si>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</si>
  <si>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</si>
  <si>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</si>
  <si>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</si>
  <si>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</si>
  <si>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</si>
  <si>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</si>
  <si>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</si>
  <si>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</si>
  <si>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</si>
  <si>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</si>
  <si>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</si>
  <si>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</si>
  <si>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</si>
  <si>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</si>
  <si>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</si>
  <si>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</si>
  <si>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</si>
  <si>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</si>
  <si>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</si>
  <si>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</si>
  <si>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</si>
  <si>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</si>
  <si>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</si>
  <si>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</si>
  <si>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</si>
  <si>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</si>
  <si>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</si>
  <si>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</si>
  <si>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</si>
  <si>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</si>
  <si>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</si>
  <si>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</si>
  <si>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</si>
  <si>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</si>
  <si>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</si>
  <si>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</si>
  <si>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</si>
  <si>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</si>
  <si>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</si>
  <si>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</si>
  <si>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</si>
  <si>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</si>
  <si>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</si>
  <si>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</si>
  <si>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</si>
  <si>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</si>
  <si>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</si>
  <si>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</si>
  <si>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</si>
  <si>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</si>
  <si>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</si>
  <si>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</si>
  <si>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</si>
  <si>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</si>
  <si>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</si>
  <si>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</si>
  <si>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</si>
  <si>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</si>
  <si>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</si>
  <si>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</si>
  <si>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</si>
  <si>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</si>
  <si>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</si>
  <si>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</si>
  <si>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</si>
  <si>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</si>
  <si>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</si>
  <si>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</si>
  <si>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</si>
  <si>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</si>
  <si>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</si>
  <si>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</si>
  <si>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</si>
  <si>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</si>
  <si>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</si>
  <si>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</si>
  <si>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</si>
  <si>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</si>
  <si>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</si>
  <si>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</si>
  <si>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</si>
  <si>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</si>
  <si>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</si>
  <si>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</si>
  <si>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</si>
  <si>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</si>
  <si>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</si>
  <si>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</si>
  <si>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</si>
  <si>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</si>
  <si>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</si>
  <si>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</si>
  <si>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</si>
  <si>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</si>
  <si>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</si>
  <si>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</si>
  <si>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</si>
  <si>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</si>
  <si>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</si>
  <si>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</si>
  <si>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</si>
  <si>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</si>
  <si>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</si>
  <si>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</si>
  <si>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</si>
  <si>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</si>
  <si>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</si>
  <si>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</si>
  <si>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</si>
  <si>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</si>
  <si>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</si>
  <si>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</si>
  <si>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</si>
  <si>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</si>
  <si>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</si>
  <si>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</si>
  <si>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</si>
  <si>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</si>
  <si>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</si>
  <si>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</si>
  <si>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</si>
  <si>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</si>
  <si>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</si>
  <si>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</si>
  <si>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</si>
  <si>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</si>
  <si>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</si>
  <si>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</si>
  <si>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</si>
  <si>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</si>
  <si>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</si>
  <si>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</si>
  <si>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</si>
  <si>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</si>
  <si>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</si>
  <si>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</si>
  <si>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</si>
  <si>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</si>
  <si>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</si>
  <si>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</si>
  <si>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</si>
  <si>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</si>
  <si>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</si>
  <si>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</si>
  <si>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</si>
  <si>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</si>
  <si>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</si>
  <si>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</si>
  <si>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</si>
  <si>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</si>
  <si>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</si>
  <si>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</si>
  <si>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</si>
  <si>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</si>
  <si>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</si>
  <si>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</si>
  <si>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</si>
  <si>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</si>
  <si>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</si>
  <si>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</si>
  <si>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</si>
  <si>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</si>
  <si>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</si>
  <si>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</si>
  <si>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</si>
  <si>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</si>
  <si>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</si>
  <si>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</si>
  <si>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</si>
  <si>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</si>
  <si>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</si>
  <si>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</si>
  <si>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</si>
  <si>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</si>
  <si>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</si>
  <si>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</si>
  <si>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</si>
  <si>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</si>
  <si>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</si>
  <si>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</si>
  <si>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</si>
  <si>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</si>
  <si>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</si>
  <si>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</si>
  <si>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</si>
  <si>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</si>
  <si>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</si>
  <si>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</si>
  <si>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</si>
  <si>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</si>
  <si>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</si>
  <si>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</si>
  <si>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</si>
  <si>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</si>
  <si>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</si>
  <si>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</si>
  <si>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</si>
  <si>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</si>
  <si>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</si>
  <si>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</si>
  <si>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</si>
  <si>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</si>
  <si>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</si>
  <si>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</si>
  <si>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</si>
  <si>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</si>
  <si>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</si>
  <si>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</si>
  <si>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</si>
  <si>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</si>
  <si>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</si>
  <si>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</si>
  <si>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</si>
  <si>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</si>
  <si>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</si>
  <si>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</si>
  <si>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</si>
  <si>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</si>
  <si>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</si>
  <si>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</si>
  <si>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</si>
  <si>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</si>
  <si>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</si>
  <si>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</si>
  <si>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</si>
  <si>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</si>
  <si>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</si>
  <si>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</si>
  <si>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</si>
  <si>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</si>
  <si>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</si>
  <si>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</si>
  <si>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</si>
  <si>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</si>
  <si>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</si>
  <si>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</si>
  <si>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</si>
  <si>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</si>
  <si>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</si>
  <si>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</si>
  <si>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</si>
  <si>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</si>
  <si>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</si>
  <si>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</si>
  <si>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</si>
  <si>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</si>
  <si>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</si>
  <si>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</si>
  <si>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</si>
  <si>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</si>
  <si>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</si>
  <si>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</si>
  <si>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</si>
  <si>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</si>
  <si>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</si>
  <si>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</si>
  <si>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</si>
  <si>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</si>
  <si>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</si>
  <si>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</si>
  <si>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</si>
  <si>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</si>
  <si>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</si>
  <si>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</si>
  <si>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</si>
  <si>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</si>
  <si>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</si>
  <si>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</si>
  <si>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</si>
  <si>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</si>
  <si>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</si>
  <si>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</si>
  <si>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</si>
  <si>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</si>
  <si>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</si>
  <si>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</si>
  <si>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</si>
  <si>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</si>
  <si>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</si>
  <si>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</si>
  <si>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</si>
  <si>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</si>
  <si>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</si>
  <si>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</si>
  <si>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</si>
  <si>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</si>
  <si>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</si>
  <si>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</si>
  <si>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</si>
  <si>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</si>
  <si>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</si>
  <si>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</si>
  <si>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</si>
  <si>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</si>
  <si>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</si>
  <si>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</si>
  <si>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</si>
  <si>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</si>
  <si>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</si>
  <si>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</si>
  <si>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</si>
  <si>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</si>
  <si>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</si>
  <si>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</si>
  <si>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</si>
  <si>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</si>
  <si>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</si>
  <si>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</si>
  <si>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</si>
  <si>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</si>
  <si>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</si>
  <si>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</si>
  <si>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</si>
  <si>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</si>
  <si>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</si>
  <si>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</si>
  <si>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</si>
  <si>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</si>
  <si>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</si>
  <si>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</si>
  <si>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</si>
  <si>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</si>
  <si>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</si>
  <si>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</si>
  <si>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</si>
  <si>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</si>
  <si>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</si>
  <si>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</si>
  <si>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</si>
  <si>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</si>
  <si>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</si>
  <si>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</si>
  <si>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</si>
  <si>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</si>
  <si>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</si>
  <si>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</si>
  <si>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</si>
  <si>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</si>
  <si>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</si>
  <si>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</si>
  <si>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</si>
  <si>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</si>
  <si>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</si>
  <si>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</si>
  <si>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</si>
  <si>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</si>
  <si>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</si>
  <si>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</si>
  <si>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</si>
  <si>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</si>
  <si>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</si>
  <si>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</si>
  <si>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</si>
  <si>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</si>
  <si>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</si>
  <si>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</si>
  <si>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</si>
  <si>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</si>
  <si>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</si>
  <si>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</si>
  <si>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</si>
  <si>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</si>
  <si>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</si>
  <si>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</si>
  <si>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</si>
  <si>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</si>
  <si>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</si>
  <si>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</si>
  <si>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</si>
  <si>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</si>
  <si>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</si>
  <si>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</si>
  <si>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</si>
  <si>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</si>
  <si>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</si>
  <si>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</si>
  <si>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</si>
  <si>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</si>
  <si>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</si>
  <si>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</si>
  <si>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</si>
  <si>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</si>
  <si>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</si>
  <si>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</si>
  <si>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</si>
  <si>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</si>
  <si>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</si>
  <si>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</si>
  <si>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</si>
  <si>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</si>
  <si>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</si>
  <si>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</si>
  <si>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</si>
  <si>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</si>
  <si>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</si>
  <si>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</si>
  <si>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</si>
  <si>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</si>
  <si>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</si>
  <si>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</si>
  <si>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</si>
  <si>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</si>
  <si>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</si>
  <si>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</si>
  <si>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</si>
  <si>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</si>
  <si>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</si>
  <si>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</si>
  <si>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</si>
  <si>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</si>
  <si>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</si>
  <si>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</si>
  <si>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</si>
  <si>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</si>
  <si>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</si>
  <si>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</si>
  <si>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</si>
  <si>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</si>
  <si>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</si>
  <si>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</si>
  <si>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</si>
  <si>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</si>
  <si>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</si>
  <si>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</si>
  <si>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</si>
  <si>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</si>
  <si>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</si>
  <si>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</si>
  <si>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</si>
  <si>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</si>
  <si>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</si>
  <si>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</si>
  <si>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</si>
  <si>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</si>
  <si>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</si>
  <si>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</si>
  <si>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</si>
  <si>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</si>
  <si>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</si>
  <si>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</si>
  <si>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</si>
  <si>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</si>
  <si>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</si>
  <si>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</si>
  <si>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</si>
  <si>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</si>
  <si>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</si>
  <si>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</si>
  <si>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</si>
  <si>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</si>
  <si>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</si>
  <si>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</si>
  <si>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</si>
  <si>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</si>
  <si>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</si>
  <si>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</si>
  <si>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</si>
  <si>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</si>
  <si>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</si>
  <si>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</si>
  <si>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</si>
  <si>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</si>
  <si>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</si>
  <si>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</si>
  <si>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</si>
  <si>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</si>
  <si>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</si>
  <si>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</si>
  <si>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</si>
  <si>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</si>
  <si>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</si>
  <si>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</si>
  <si>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</si>
  <si>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</si>
  <si>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</si>
  <si>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</si>
  <si>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</si>
  <si>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</si>
  <si>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</si>
  <si>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</si>
  <si>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</si>
  <si>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</si>
  <si>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</si>
  <si>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</si>
  <si>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</si>
  <si>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</si>
  <si>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</si>
  <si>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</si>
  <si>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</si>
  <si>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</si>
  <si>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</si>
  <si>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</si>
  <si>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</si>
  <si>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</si>
  <si>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</si>
  <si>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</si>
  <si>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</si>
  <si>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</si>
  <si>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</si>
  <si>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</si>
  <si>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</si>
  <si>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</si>
  <si>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</si>
  <si>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</si>
  <si>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</si>
  <si>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</si>
  <si>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</si>
  <si>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</si>
  <si>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</si>
  <si>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</si>
  <si>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</si>
  <si>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</si>
  <si>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</si>
  <si>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</si>
  <si>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</si>
  <si>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</si>
  <si>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</si>
  <si>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</si>
  <si>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</si>
  <si>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</si>
  <si>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</si>
  <si>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</si>
  <si>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</si>
  <si>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</si>
  <si>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</si>
  <si>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</si>
  <si>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</si>
  <si>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</si>
  <si>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</si>
  <si>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</si>
  <si>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</si>
  <si>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</si>
  <si>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</si>
  <si>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</si>
  <si>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</si>
  <si>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</si>
  <si>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</si>
  <si>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</si>
  <si>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</si>
  <si>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</si>
  <si>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</si>
  <si>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</si>
  <si>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</si>
  <si>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</si>
  <si>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</si>
  <si>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</si>
  <si>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</si>
  <si>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</si>
  <si>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</si>
  <si>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</si>
  <si>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</si>
  <si>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</si>
  <si>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</si>
  <si>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</si>
  <si>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</si>
  <si>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</si>
  <si>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</si>
  <si>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</si>
  <si>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</si>
  <si>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</si>
  <si>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</si>
  <si>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</si>
  <si>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</si>
  <si>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</si>
  <si>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</si>
  <si>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</si>
  <si>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</si>
  <si>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</si>
  <si>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</si>
  <si>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</si>
  <si>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</si>
  <si>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</si>
  <si>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</si>
  <si>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</si>
  <si>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</si>
  <si>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</si>
  <si>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</si>
  <si>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</si>
  <si>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</si>
  <si>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</si>
  <si>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</si>
  <si>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</si>
  <si>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</si>
  <si>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</si>
  <si>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</si>
  <si>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</si>
  <si>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</si>
  <si>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</si>
  <si>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</si>
  <si>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</si>
  <si>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</si>
  <si>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</si>
  <si>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</si>
  <si>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</si>
  <si>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</si>
  <si>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</si>
  <si>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</si>
  <si>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</si>
  <si>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</si>
  <si>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</si>
  <si>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</si>
  <si>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</si>
  <si>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</si>
  <si>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</si>
  <si>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</si>
  <si>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</si>
  <si>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</si>
  <si>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</si>
  <si>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</si>
  <si>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</si>
  <si>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</si>
  <si>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</si>
  <si>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</si>
  <si>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</si>
  <si>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</si>
  <si>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</si>
  <si>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</si>
  <si>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</si>
  <si>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</si>
  <si>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</si>
  <si>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</si>
  <si>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</si>
  <si>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</si>
  <si>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</si>
  <si>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</si>
  <si>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</si>
  <si>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</si>
  <si>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</si>
  <si>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</si>
  <si>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</si>
  <si>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</si>
  <si>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</si>
  <si>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</si>
  <si>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</si>
  <si>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</si>
  <si>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</si>
  <si>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</si>
  <si>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</si>
  <si>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</si>
  <si>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</si>
  <si>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</si>
  <si>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</si>
  <si>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</si>
  <si>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</si>
  <si>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</si>
  <si>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</si>
  <si>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</si>
  <si>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</si>
  <si>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</si>
  <si>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</si>
  <si>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</si>
  <si>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</si>
  <si>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</si>
  <si>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</si>
  <si>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</si>
  <si>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</si>
  <si>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</si>
  <si>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</si>
  <si>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</si>
  <si>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</si>
  <si>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</si>
  <si>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</si>
  <si>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</si>
  <si>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</si>
  <si>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</si>
  <si>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</si>
  <si>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</si>
  <si>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</si>
  <si>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</si>
  <si>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</si>
  <si>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</si>
  <si>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</si>
  <si>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</si>
  <si>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</si>
  <si>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</si>
  <si>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</si>
  <si>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</si>
  <si>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</si>
  <si>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</si>
  <si>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</si>
  <si>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</si>
  <si>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</si>
  <si>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</si>
  <si>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</si>
  <si>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</si>
  <si>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</si>
  <si>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</si>
  <si>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</si>
  <si>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</si>
  <si>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</si>
  <si>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</si>
  <si>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</si>
  <si>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</si>
  <si>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</si>
  <si>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</si>
  <si>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</si>
  <si>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</si>
  <si>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</si>
  <si>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</si>
  <si>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</si>
  <si>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</si>
  <si>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</si>
  <si>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</si>
  <si>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</si>
  <si>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</si>
  <si>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</si>
  <si>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</si>
  <si>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</si>
  <si>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</si>
  <si>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</si>
  <si>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</si>
  <si>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</si>
  <si>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</si>
  <si>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</si>
  <si>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</si>
  <si>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</si>
  <si>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</si>
  <si>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</si>
  <si>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</si>
  <si>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</si>
  <si>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</si>
  <si>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</si>
  <si>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</si>
  <si>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</si>
  <si>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</si>
  <si>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</si>
  <si>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</si>
  <si>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</si>
  <si>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</si>
  <si>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</si>
  <si>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</si>
  <si>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</si>
  <si>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</si>
  <si>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</si>
  <si>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</si>
  <si>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</si>
  <si>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</si>
  <si>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</si>
  <si>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</si>
  <si>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</si>
  <si>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</si>
  <si>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</si>
  <si>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</si>
  <si>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</si>
  <si>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</si>
  <si>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</si>
  <si>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</si>
  <si>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</si>
  <si>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</si>
  <si>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</si>
  <si>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</si>
  <si>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</si>
  <si>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</si>
  <si>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</si>
  <si>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</si>
  <si>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</si>
  <si>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</si>
  <si>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</si>
  <si>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</si>
  <si>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</si>
  <si>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</si>
  <si>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</si>
  <si>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</si>
  <si>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</si>
  <si>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</si>
  <si>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</si>
  <si>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</si>
  <si>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</si>
  <si>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</si>
  <si>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</si>
  <si>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</si>
  <si>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</si>
  <si>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</si>
  <si>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</si>
  <si>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</si>
  <si>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</si>
  <si>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</si>
  <si>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</si>
  <si>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</si>
  <si>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</si>
  <si>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</si>
  <si>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</si>
  <si>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</si>
  <si>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</si>
  <si>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</si>
  <si>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</si>
  <si>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</si>
  <si>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</si>
  <si>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</si>
  <si>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</si>
  <si>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</si>
  <si>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</si>
  <si>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</si>
  <si>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</si>
  <si>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</si>
  <si>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</si>
  <si>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</si>
  <si>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</si>
  <si>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</si>
  <si>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</si>
  <si>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</si>
  <si>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</si>
  <si>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</si>
  <si>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</si>
  <si>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</si>
  <si>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</si>
  <si>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</si>
  <si>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</si>
  <si>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</si>
  <si>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</si>
  <si>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</si>
  <si>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</si>
  <si>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</si>
  <si>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</si>
  <si>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</si>
  <si>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</si>
  <si>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</si>
  <si>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</si>
  <si>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</si>
  <si>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</si>
  <si>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</si>
  <si>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</si>
  <si>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</si>
  <si>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</si>
  <si>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</si>
  <si>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</si>
  <si>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</si>
  <si>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</si>
  <si>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</si>
  <si>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</si>
  <si>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</si>
  <si>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</si>
  <si>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</si>
  <si>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2021-20-10000698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</si>
  <si>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</si>
  <si>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FAMILIAR-ICBF</t>
  </si>
  <si>
    <t>20-155-2011</t>
  </si>
  <si>
    <t>Atender a la primera infancia en el marco de la estrategia de cero a siempre, de conformidad con las directrices, lineamientos y parámetros establecidos por el ICBF, así como regulas las relaciones entre las partes derivadas de la entrega de aporte del ICBF a el contratista, para que este asuma con su personal y bajo su exclusiva responsabilidad dicha atención.</t>
  </si>
  <si>
    <t>20-154-2012</t>
  </si>
  <si>
    <t>20-361-2012</t>
  </si>
  <si>
    <t>20-473-2012</t>
  </si>
  <si>
    <t>20-402-2014</t>
  </si>
  <si>
    <t>20-360-2016</t>
  </si>
  <si>
    <t>20-642-2016</t>
  </si>
  <si>
    <t xml:space="preserve">Atender a la primera infancia en el marco de la estrategia de cero a siempre, de conformidad con las directrices, lineamientos y parámetros establecidos por el ICBF, así como regulas las relaciones entre las partes derivadas de la entrega de aporte del ICBF a el contratista, para que este asuma con su personal y bajo su exclusiva responsabilidad dicha atención.
</t>
  </si>
  <si>
    <t>20-304-2017</t>
  </si>
  <si>
    <t>20-315-2018</t>
  </si>
  <si>
    <t>20-098-2019</t>
  </si>
  <si>
    <t>20-108-2020</t>
  </si>
  <si>
    <t>PRESTAR LOS SERVICIOS DE EDUCACIÓN INICIAL EN EL MARCO DE LA ATENCIÓN INTEGRAL EN CENTROS DE DESARROLLO INFANTIL -CDI, DE CONFORMIDAD CON LOS MANUALES OPERATIVOS DE LAS MODALIDADES INSTITUCIONAL, EL LINEAMIENTO TÉCNICO PARA LA ATENCIÓN A LA PRIMERA INFANCIA Y LAS DIRECTRICES ESTABLECIDAS POR EL ICBF, EN ARMONÍA CON LA POLÍTICA DE ESTADO PARA EL DESARROLLO INTEGRAL DE LA PRIMERA INFANCIA DE CERO A SIEMPRE</t>
  </si>
  <si>
    <t>YUDIS STELA YANES MARTINEZ</t>
  </si>
  <si>
    <t>3218324452</t>
  </si>
  <si>
    <t>hogaragrupadomps@hotmail.com</t>
  </si>
  <si>
    <t>CALLE 3 3-31/CORREGIMIENTO DE AYACUCHO</t>
  </si>
  <si>
    <t>CORREGIMIENTO DE AYACUCHO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</si>
</sst>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 zoomScale="85" zoomScaleNormal="85" zoomScaleSheetLayoutView="40" zoomScalePageLayoutView="40" workbookViewId="0">
      <selection activeCell="A20" sqref="A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459</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900404035</v>
      </c>
      <c r="C20" s="5"/>
      <c r="D20" s="73"/>
      <c r="E20" s="5"/>
      <c r="F20" s="5"/>
      <c r="G20" s="5"/>
      <c r="H20" s="186"/>
      <c r="I20" s="149" t="s">
        <v>459</v>
      </c>
      <c r="J20" s="150" t="s">
        <v>474</v>
      </c>
      <c r="K20" s="151">
        <v>618606826</v>
      </c>
      <c r="L20" s="152"/>
      <c r="M20" s="152">
        <v>44561</v>
      </c>
      <c r="N20" s="135">
        <f>+(M20-L20)/30</f>
        <v>1485.3666666666666</v>
      </c>
      <c r="O20" s="138"/>
      <c r="U20" s="134"/>
      <c r="V20" s="105">
        <f ca="1">NOW()</f>
        <v>44194.668082291668</v>
      </c>
      <c r="W20" s="105">
        <f ca="1">NOW()</f>
        <v>44194.668082291668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HOGARES COMUNITARIOS AGRUPADO MIS PRIMEROS SUEÑOS CORREGIMIENTO DE AYACUCHO MUNICIPIO DE LA GLORIA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21" t="s">
        <v>2679</v>
      </c>
      <c r="E48" s="145">
        <v>40546</v>
      </c>
      <c r="F48" s="145">
        <v>40908</v>
      </c>
      <c r="G48" s="160">
        <f>IF(AND(E48&lt;&gt;"",F48&lt;&gt;""),((F48-E48)/30),"")</f>
        <v>12.066666666666666</v>
      </c>
      <c r="H48" s="114" t="s">
        <v>2680</v>
      </c>
      <c r="I48" s="113" t="s">
        <v>459</v>
      </c>
      <c r="J48" s="113" t="s">
        <v>474</v>
      </c>
      <c r="K48" s="116">
        <v>50929064</v>
      </c>
      <c r="L48" s="115" t="s">
        <v>1148</v>
      </c>
      <c r="M48" s="117"/>
      <c r="N48" s="115" t="s">
        <v>27</v>
      </c>
      <c r="O48" s="115" t="s">
        <v>1148</v>
      </c>
      <c r="P48" s="78"/>
    </row>
    <row r="49" spans="1:16" s="6" customFormat="1" ht="24.75" customHeight="1" x14ac:dyDescent="0.25">
      <c r="A49" s="143">
        <v>2</v>
      </c>
      <c r="B49" s="111" t="s">
        <v>2678</v>
      </c>
      <c r="C49" s="112" t="s">
        <v>31</v>
      </c>
      <c r="D49" s="110" t="s">
        <v>2681</v>
      </c>
      <c r="E49" s="145">
        <v>40910</v>
      </c>
      <c r="F49" s="145">
        <v>41090</v>
      </c>
      <c r="G49" s="160">
        <f t="shared" ref="G49:G50" si="2">IF(AND(E49&lt;&gt;"",F49&lt;&gt;""),((F49-E49)/30),"")</f>
        <v>6</v>
      </c>
      <c r="H49" s="114" t="s">
        <v>2680</v>
      </c>
      <c r="I49" s="113" t="s">
        <v>459</v>
      </c>
      <c r="J49" s="113" t="s">
        <v>474</v>
      </c>
      <c r="K49" s="116">
        <v>25100197</v>
      </c>
      <c r="L49" s="115" t="s">
        <v>1148</v>
      </c>
      <c r="M49" s="117"/>
      <c r="N49" s="115" t="s">
        <v>27</v>
      </c>
      <c r="O49" s="115" t="s">
        <v>1148</v>
      </c>
      <c r="P49" s="78"/>
    </row>
    <row r="50" spans="1:16" s="6" customFormat="1" ht="24.75" customHeight="1" x14ac:dyDescent="0.25">
      <c r="A50" s="143">
        <v>3</v>
      </c>
      <c r="B50" s="111" t="s">
        <v>2678</v>
      </c>
      <c r="C50" s="112" t="s">
        <v>31</v>
      </c>
      <c r="D50" s="110" t="s">
        <v>2682</v>
      </c>
      <c r="E50" s="145">
        <v>41085</v>
      </c>
      <c r="F50" s="145">
        <v>41273</v>
      </c>
      <c r="G50" s="160">
        <f t="shared" si="2"/>
        <v>6.2666666666666666</v>
      </c>
      <c r="H50" s="119" t="s">
        <v>2680</v>
      </c>
      <c r="I50" s="113" t="s">
        <v>459</v>
      </c>
      <c r="J50" s="113" t="s">
        <v>474</v>
      </c>
      <c r="K50" s="116">
        <v>240318576</v>
      </c>
      <c r="L50" s="115" t="s">
        <v>1148</v>
      </c>
      <c r="M50" s="117"/>
      <c r="N50" s="115" t="s">
        <v>27</v>
      </c>
      <c r="O50" s="115" t="s">
        <v>1148</v>
      </c>
      <c r="P50" s="78"/>
    </row>
    <row r="51" spans="1:16" s="6" customFormat="1" ht="24.75" customHeight="1" outlineLevel="1" x14ac:dyDescent="0.25">
      <c r="A51" s="143">
        <v>4</v>
      </c>
      <c r="B51" s="111" t="s">
        <v>2678</v>
      </c>
      <c r="C51" s="112" t="s">
        <v>31</v>
      </c>
      <c r="D51" s="110" t="s">
        <v>2683</v>
      </c>
      <c r="E51" s="145">
        <v>41247</v>
      </c>
      <c r="F51" s="145">
        <v>42004</v>
      </c>
      <c r="G51" s="160">
        <f t="shared" ref="G51:G107" si="3">IF(AND(E51&lt;&gt;"",F51&lt;&gt;""),((F51-E51)/30),"")</f>
        <v>25.233333333333334</v>
      </c>
      <c r="H51" s="114" t="s">
        <v>2680</v>
      </c>
      <c r="I51" s="113" t="s">
        <v>459</v>
      </c>
      <c r="J51" s="113" t="s">
        <v>474</v>
      </c>
      <c r="K51" s="116">
        <v>954559080</v>
      </c>
      <c r="L51" s="115" t="s">
        <v>1148</v>
      </c>
      <c r="M51" s="117"/>
      <c r="N51" s="115" t="s">
        <v>27</v>
      </c>
      <c r="O51" s="115" t="s">
        <v>1148</v>
      </c>
      <c r="P51" s="78"/>
    </row>
    <row r="52" spans="1:16" s="7" customFormat="1" ht="24.75" customHeight="1" outlineLevel="1" x14ac:dyDescent="0.25">
      <c r="A52" s="144">
        <v>5</v>
      </c>
      <c r="B52" s="111" t="s">
        <v>2678</v>
      </c>
      <c r="C52" s="112" t="s">
        <v>31</v>
      </c>
      <c r="D52" s="110" t="s">
        <v>2684</v>
      </c>
      <c r="E52" s="145">
        <v>41989</v>
      </c>
      <c r="F52" s="145">
        <v>42369</v>
      </c>
      <c r="G52" s="160">
        <f t="shared" si="3"/>
        <v>12.666666666666666</v>
      </c>
      <c r="H52" s="119" t="s">
        <v>2680</v>
      </c>
      <c r="I52" s="113" t="s">
        <v>459</v>
      </c>
      <c r="J52" s="113" t="s">
        <v>474</v>
      </c>
      <c r="K52" s="116">
        <v>489732840</v>
      </c>
      <c r="L52" s="115" t="s">
        <v>1148</v>
      </c>
      <c r="M52" s="117"/>
      <c r="N52" s="115" t="s">
        <v>27</v>
      </c>
      <c r="O52" s="115" t="s">
        <v>26</v>
      </c>
      <c r="P52" s="79"/>
    </row>
    <row r="53" spans="1:16" s="7" customFormat="1" ht="24.75" customHeight="1" outlineLevel="1" x14ac:dyDescent="0.25">
      <c r="A53" s="144">
        <v>6</v>
      </c>
      <c r="B53" s="111" t="s">
        <v>2678</v>
      </c>
      <c r="C53" s="112" t="s">
        <v>31</v>
      </c>
      <c r="D53" s="110" t="s">
        <v>2685</v>
      </c>
      <c r="E53" s="145">
        <v>42397</v>
      </c>
      <c r="F53" s="145">
        <v>42674</v>
      </c>
      <c r="G53" s="160">
        <f t="shared" si="3"/>
        <v>9.2333333333333325</v>
      </c>
      <c r="H53" s="119" t="s">
        <v>2680</v>
      </c>
      <c r="I53" s="113" t="s">
        <v>459</v>
      </c>
      <c r="J53" s="113" t="s">
        <v>474</v>
      </c>
      <c r="K53" s="116">
        <v>417314760</v>
      </c>
      <c r="L53" s="115" t="s">
        <v>1148</v>
      </c>
      <c r="M53" s="117"/>
      <c r="N53" s="115" t="s">
        <v>27</v>
      </c>
      <c r="O53" s="115" t="s">
        <v>26</v>
      </c>
      <c r="P53" s="79"/>
    </row>
    <row r="54" spans="1:16" s="7" customFormat="1" ht="24.75" customHeight="1" outlineLevel="1" x14ac:dyDescent="0.25">
      <c r="A54" s="144">
        <v>7</v>
      </c>
      <c r="B54" s="111" t="s">
        <v>2678</v>
      </c>
      <c r="C54" s="112" t="s">
        <v>31</v>
      </c>
      <c r="D54" s="110" t="s">
        <v>2686</v>
      </c>
      <c r="E54" s="145">
        <v>42709</v>
      </c>
      <c r="F54" s="145">
        <v>43084</v>
      </c>
      <c r="G54" s="160">
        <f t="shared" si="3"/>
        <v>12.5</v>
      </c>
      <c r="H54" s="119" t="s">
        <v>2687</v>
      </c>
      <c r="I54" s="113" t="s">
        <v>459</v>
      </c>
      <c r="J54" s="113" t="s">
        <v>474</v>
      </c>
      <c r="K54" s="118">
        <v>576007326</v>
      </c>
      <c r="L54" s="115" t="s">
        <v>1148</v>
      </c>
      <c r="M54" s="117"/>
      <c r="N54" s="115" t="s">
        <v>27</v>
      </c>
      <c r="O54" s="115" t="s">
        <v>26</v>
      </c>
      <c r="P54" s="79"/>
    </row>
    <row r="55" spans="1:16" s="7" customFormat="1" ht="24.75" customHeight="1" outlineLevel="1" x14ac:dyDescent="0.25">
      <c r="A55" s="144">
        <v>8</v>
      </c>
      <c r="B55" s="111" t="s">
        <v>2678</v>
      </c>
      <c r="C55" s="112" t="s">
        <v>31</v>
      </c>
      <c r="D55" s="110" t="s">
        <v>2688</v>
      </c>
      <c r="E55" s="145">
        <v>43067</v>
      </c>
      <c r="F55" s="145">
        <v>43312</v>
      </c>
      <c r="G55" s="160">
        <f t="shared" si="3"/>
        <v>8.1666666666666661</v>
      </c>
      <c r="H55" s="119" t="s">
        <v>2687</v>
      </c>
      <c r="I55" s="113" t="s">
        <v>459</v>
      </c>
      <c r="J55" s="113" t="s">
        <v>474</v>
      </c>
      <c r="K55" s="118">
        <v>485170439</v>
      </c>
      <c r="L55" s="115" t="s">
        <v>1148</v>
      </c>
      <c r="M55" s="117"/>
      <c r="N55" s="115" t="s">
        <v>27</v>
      </c>
      <c r="O55" s="115" t="s">
        <v>26</v>
      </c>
      <c r="P55" s="79"/>
    </row>
    <row r="56" spans="1:16" s="7" customFormat="1" ht="24.75" customHeight="1" outlineLevel="1" x14ac:dyDescent="0.25">
      <c r="A56" s="144">
        <v>9</v>
      </c>
      <c r="B56" s="111" t="s">
        <v>2678</v>
      </c>
      <c r="C56" s="112" t="s">
        <v>31</v>
      </c>
      <c r="D56" s="110" t="s">
        <v>2689</v>
      </c>
      <c r="E56" s="145">
        <v>43393</v>
      </c>
      <c r="F56" s="145">
        <v>43434</v>
      </c>
      <c r="G56" s="160">
        <f t="shared" si="3"/>
        <v>1.3666666666666667</v>
      </c>
      <c r="H56" s="114" t="s">
        <v>2680</v>
      </c>
      <c r="I56" s="113" t="s">
        <v>459</v>
      </c>
      <c r="J56" s="113" t="s">
        <v>474</v>
      </c>
      <c r="K56" s="118">
        <v>55539918</v>
      </c>
      <c r="L56" s="115" t="s">
        <v>1148</v>
      </c>
      <c r="M56" s="117"/>
      <c r="N56" s="115" t="s">
        <v>27</v>
      </c>
      <c r="O56" s="115" t="s">
        <v>26</v>
      </c>
      <c r="P56" s="79"/>
    </row>
    <row r="57" spans="1:16" s="7" customFormat="1" ht="24.75" customHeight="1" outlineLevel="1" x14ac:dyDescent="0.25">
      <c r="A57" s="144">
        <v>10</v>
      </c>
      <c r="B57" s="64" t="s">
        <v>2678</v>
      </c>
      <c r="C57" s="65" t="s">
        <v>31</v>
      </c>
      <c r="D57" s="63" t="s">
        <v>2690</v>
      </c>
      <c r="E57" s="145">
        <v>43482</v>
      </c>
      <c r="F57" s="145">
        <v>43814</v>
      </c>
      <c r="G57" s="160">
        <f t="shared" si="3"/>
        <v>11.066666666666666</v>
      </c>
      <c r="H57" s="64" t="s">
        <v>2680</v>
      </c>
      <c r="I57" s="63" t="s">
        <v>459</v>
      </c>
      <c r="J57" s="63" t="s">
        <v>474</v>
      </c>
      <c r="K57" s="66">
        <v>534297152</v>
      </c>
      <c r="L57" s="65" t="s">
        <v>1148</v>
      </c>
      <c r="M57" s="67"/>
      <c r="N57" s="65" t="s">
        <v>27</v>
      </c>
      <c r="O57" s="65" t="s">
        <v>26</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2691</v>
      </c>
      <c r="E114" s="145">
        <v>43891</v>
      </c>
      <c r="F114" s="145">
        <v>44196</v>
      </c>
      <c r="G114" s="160">
        <f>IF(AND(E114&lt;&gt;"",F114&lt;&gt;""),((F114-E114)/30),"")</f>
        <v>10.166666666666666</v>
      </c>
      <c r="H114" s="122" t="s">
        <v>2692</v>
      </c>
      <c r="I114" s="121" t="s">
        <v>459</v>
      </c>
      <c r="J114" s="121" t="s">
        <v>474</v>
      </c>
      <c r="K114" s="123">
        <v>550157459</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24744273.039999999</v>
      </c>
      <c r="F185" s="92"/>
      <c r="G185" s="93"/>
      <c r="H185" s="88"/>
      <c r="I185" s="90" t="s">
        <v>2627</v>
      </c>
      <c r="J185" s="166">
        <f>+SUM(M179:M183)</f>
        <v>0.02</v>
      </c>
      <c r="K185" s="202" t="s">
        <v>2628</v>
      </c>
      <c r="L185" s="202"/>
      <c r="M185" s="94">
        <f>+J185*(SUM(K20:K35))</f>
        <v>12372136.52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40534</v>
      </c>
      <c r="D193" s="5"/>
      <c r="E193" s="126">
        <v>1890</v>
      </c>
      <c r="F193" s="5"/>
      <c r="G193" s="5"/>
      <c r="H193" s="147" t="s">
        <v>2693</v>
      </c>
      <c r="J193" s="5"/>
      <c r="K193" s="127">
        <v>40546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2693</v>
      </c>
      <c r="D211" s="21"/>
      <c r="G211" s="27" t="s">
        <v>2620</v>
      </c>
      <c r="H211" s="148" t="s">
        <v>2696</v>
      </c>
      <c r="J211" s="27" t="s">
        <v>2622</v>
      </c>
      <c r="K211" s="148" t="s">
        <v>2697</v>
      </c>
      <c r="L211" s="21"/>
      <c r="M211" s="21"/>
      <c r="N211" s="21"/>
      <c r="O211" s="8"/>
    </row>
    <row r="212" spans="1:15" x14ac:dyDescent="0.25">
      <c r="A212" s="9"/>
      <c r="B212" s="27" t="s">
        <v>2619</v>
      </c>
      <c r="C212" s="147" t="s">
        <v>2693</v>
      </c>
      <c r="D212" s="21"/>
      <c r="G212" s="27" t="s">
        <v>2621</v>
      </c>
      <c r="H212" s="148" t="s">
        <v>2694</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a65d333d-5b59-4810-bc94-b80d9325abbc"/>
    <ds:schemaRef ds:uri="4fb10211-09fb-4e80-9f0b-184718d5d98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Awana Col</cp:lastModifiedBy>
  <cp:lastPrinted>2020-12-29T20:56:59Z</cp:lastPrinted>
  <dcterms:created xsi:type="dcterms:W3CDTF">2020-10-14T21:57:42Z</dcterms:created>
  <dcterms:modified xsi:type="dcterms:W3CDTF">2020-12-29T21:02:15Z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