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codeName="ThisWorkbook"/>
  <mc:AlternateContent xmlns:mc="http://schemas.openxmlformats.org/markup-compatibility/2006">
    <mc:Choice Requires="x15">
      <x15ac:absPath xmlns:x15ac="http://schemas.microsoft.com/office/spreadsheetml/2010/11/ac" url="D:\2-FUNSANTRI\2020\BANCO DE OFERENTE\"/>
    </mc:Choice>
  </mc:AlternateContent>
  <xr:revisionPtr revIDLastSave="0" documentId="8_{1CEEDC19-10CE-1342-B270-CC46CC537A9A}"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<sst xmlns="http://schemas.openxmlformats.org/spreadsheetml/2006/main" count="3092" uniqueCount="2696">
  <si>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</si>
  <si>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</si>
  <si>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</si>
  <si>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</si>
  <si>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</si>
  <si>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</si>
  <si>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</si>
  <si>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</si>
  <si>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</si>
  <si>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</si>
  <si>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</si>
  <si>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</si>
  <si>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</si>
  <si>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</si>
  <si>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</si>
  <si>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</si>
  <si>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</si>
  <si>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</si>
  <si>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</si>
  <si>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</si>
  <si>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</si>
  <si>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</si>
  <si>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</si>
  <si>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</si>
  <si>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</si>
  <si>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</si>
  <si>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</si>
  <si>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</si>
  <si>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</si>
  <si>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</si>
  <si>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</si>
  <si>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</si>
  <si>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</si>
  <si>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</si>
  <si>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</si>
  <si>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</si>
  <si>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</si>
  <si>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</si>
  <si>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</si>
  <si>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</si>
  <si>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</si>
  <si>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</si>
  <si>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</si>
  <si>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</si>
  <si>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</si>
  <si>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</si>
  <si>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</si>
  <si>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</si>
  <si>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</si>
  <si>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</si>
  <si>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</si>
  <si>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</si>
  <si>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</si>
  <si>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</si>
  <si>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</si>
  <si>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</si>
  <si>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</si>
  <si>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</si>
  <si>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</si>
  <si>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</si>
  <si>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</si>
  <si>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</si>
  <si>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</si>
  <si>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</si>
  <si>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</si>
  <si>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</si>
  <si>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</si>
  <si>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</si>
  <si>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</si>
  <si>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</si>
  <si>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</si>
  <si>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</si>
  <si>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</si>
  <si>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</si>
  <si>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</si>
  <si>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</si>
  <si>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</si>
  <si>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</si>
  <si>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</si>
  <si>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</si>
  <si>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</si>
  <si>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</si>
  <si>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</si>
  <si>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</si>
  <si>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</si>
  <si>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</si>
  <si>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</si>
  <si>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</si>
  <si>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</si>
  <si>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</si>
  <si>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</si>
  <si>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</si>
  <si>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</si>
  <si>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</si>
  <si>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</si>
  <si>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</si>
  <si>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</si>
  <si>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</si>
  <si>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</si>
  <si>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</si>
  <si>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</si>
  <si>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</si>
  <si>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</si>
  <si>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</si>
  <si>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</si>
  <si>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</si>
  <si>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</si>
  <si>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</si>
  <si>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</si>
  <si>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</si>
  <si>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</si>
  <si>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</si>
  <si>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</si>
  <si>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</si>
  <si>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</si>
  <si>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</si>
  <si>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</si>
  <si>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</si>
  <si>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</si>
  <si>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</si>
  <si>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</si>
  <si>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</si>
  <si>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</si>
  <si>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</si>
  <si>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</si>
  <si>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</si>
  <si>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</si>
  <si>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</si>
  <si>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</si>
  <si>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</si>
  <si>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</si>
  <si>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</si>
  <si>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</si>
  <si>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</si>
  <si>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</si>
  <si>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</si>
  <si>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</si>
  <si>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</si>
  <si>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</si>
  <si>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</si>
  <si>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</si>
  <si>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</si>
  <si>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</si>
  <si>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</si>
  <si>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</si>
  <si>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</si>
  <si>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</si>
  <si>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</si>
  <si>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</si>
  <si>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</si>
  <si>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</si>
  <si>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</si>
  <si>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</si>
  <si>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</si>
  <si>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</si>
  <si>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</si>
  <si>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</si>
  <si>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</si>
  <si>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</si>
  <si>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</si>
  <si>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</si>
  <si>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</si>
  <si>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</si>
  <si>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</si>
  <si>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</si>
  <si>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</si>
  <si>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</si>
  <si>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</si>
  <si>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</si>
  <si>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</si>
  <si>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</si>
  <si>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</si>
  <si>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</si>
  <si>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</si>
  <si>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</si>
  <si>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</si>
  <si>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</si>
  <si>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</si>
  <si>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</si>
  <si>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</si>
  <si>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</si>
  <si>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</si>
  <si>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</si>
  <si>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</si>
  <si>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</si>
  <si>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</si>
  <si>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</si>
  <si>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</si>
  <si>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</si>
  <si>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</si>
  <si>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</si>
  <si>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</si>
  <si>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</si>
  <si>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</si>
  <si>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</si>
  <si>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</si>
  <si>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</si>
  <si>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</si>
  <si>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</si>
  <si>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</si>
  <si>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</si>
  <si>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</si>
  <si>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</si>
  <si>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</si>
  <si>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</si>
  <si>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</si>
  <si>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</si>
  <si>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</si>
  <si>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</si>
  <si>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</si>
  <si>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</si>
  <si>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</si>
  <si>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</si>
  <si>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</si>
  <si>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</si>
  <si>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</si>
  <si>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</si>
  <si>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</si>
  <si>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</si>
  <si>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</si>
  <si>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</si>
  <si>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</si>
  <si>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</si>
  <si>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</si>
  <si>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</si>
  <si>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</si>
  <si>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</si>
  <si>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</si>
  <si>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</si>
  <si>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</si>
  <si>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</si>
  <si>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</si>
  <si>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</si>
  <si>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</si>
  <si>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</si>
  <si>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</si>
  <si>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</si>
  <si>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</si>
  <si>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</si>
  <si>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</si>
  <si>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</si>
  <si>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</si>
  <si>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</si>
  <si>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</si>
  <si>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</si>
  <si>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</si>
  <si>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</si>
  <si>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</si>
  <si>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</si>
  <si>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</si>
  <si>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</si>
  <si>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</si>
  <si>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</si>
  <si>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</si>
  <si>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</si>
  <si>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</si>
  <si>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</si>
  <si>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</si>
  <si>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</si>
  <si>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</si>
  <si>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</si>
  <si>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</si>
  <si>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</si>
  <si>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</si>
  <si>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</si>
  <si>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</si>
  <si>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</si>
  <si>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</si>
  <si>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</si>
  <si>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</si>
  <si>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</si>
  <si>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</si>
  <si>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</si>
  <si>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</si>
  <si>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</si>
  <si>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</si>
  <si>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</si>
  <si>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</si>
  <si>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</si>
  <si>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</si>
  <si>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</si>
  <si>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</si>
  <si>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</si>
  <si>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</si>
  <si>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</si>
  <si>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</si>
  <si>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</si>
  <si>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</si>
  <si>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</si>
  <si>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</si>
  <si>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</si>
  <si>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</si>
  <si>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</si>
  <si>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</si>
  <si>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</si>
  <si>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</si>
  <si>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</si>
  <si>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</si>
  <si>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</si>
  <si>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</si>
  <si>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</si>
  <si>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</si>
  <si>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</si>
  <si>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</si>
  <si>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</si>
  <si>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</si>
  <si>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</si>
  <si>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</si>
  <si>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</si>
  <si>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</si>
  <si>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</si>
  <si>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</si>
  <si>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</si>
  <si>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</si>
  <si>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</si>
  <si>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</si>
  <si>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</si>
  <si>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</si>
  <si>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</si>
  <si>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</si>
  <si>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</si>
  <si>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</si>
  <si>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</si>
  <si>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</si>
  <si>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</si>
  <si>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</si>
  <si>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</si>
  <si>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</si>
  <si>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</si>
  <si>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</si>
  <si>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</si>
  <si>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</si>
  <si>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</si>
  <si>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</si>
  <si>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</si>
  <si>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</si>
  <si>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</si>
  <si>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</si>
  <si>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</si>
  <si>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</si>
  <si>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</si>
  <si>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</si>
  <si>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</si>
  <si>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</si>
  <si>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</si>
  <si>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</si>
  <si>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</si>
  <si>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</si>
  <si>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</si>
  <si>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</si>
  <si>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</si>
  <si>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</si>
  <si>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</si>
  <si>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</si>
  <si>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</si>
  <si>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</si>
  <si>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</si>
  <si>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</si>
  <si>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</si>
  <si>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</si>
  <si>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</si>
  <si>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</si>
  <si>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</si>
  <si>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</si>
  <si>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</si>
  <si>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</si>
  <si>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</si>
  <si>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</si>
  <si>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</si>
  <si>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</si>
  <si>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</si>
  <si>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</si>
  <si>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</si>
  <si>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</si>
  <si>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</si>
  <si>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</si>
  <si>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</si>
  <si>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</si>
  <si>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</si>
  <si>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</si>
  <si>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</si>
  <si>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</si>
  <si>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</si>
  <si>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</si>
  <si>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</si>
  <si>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</si>
  <si>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</si>
  <si>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</si>
  <si>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</si>
  <si>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</si>
  <si>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</si>
  <si>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</si>
  <si>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</si>
  <si>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</si>
  <si>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</si>
  <si>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</si>
  <si>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</si>
  <si>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</si>
  <si>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</si>
  <si>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</si>
  <si>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</si>
  <si>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</si>
  <si>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</si>
  <si>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</si>
  <si>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</si>
  <si>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</si>
  <si>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</si>
  <si>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</si>
  <si>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</si>
  <si>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</si>
  <si>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</si>
  <si>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</si>
  <si>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</si>
  <si>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</si>
  <si>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</si>
  <si>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</si>
  <si>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</si>
  <si>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</si>
  <si>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</si>
  <si>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</si>
  <si>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</si>
  <si>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</si>
  <si>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</si>
  <si>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</si>
  <si>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</si>
  <si>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</si>
  <si>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</si>
  <si>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</si>
  <si>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</si>
  <si>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</si>
  <si>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</si>
  <si>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</si>
  <si>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</si>
  <si>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</si>
  <si>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</si>
  <si>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</si>
  <si>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</si>
  <si>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</si>
  <si>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</si>
  <si>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</si>
  <si>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</si>
  <si>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</si>
  <si>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</si>
  <si>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</si>
  <si>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</si>
  <si>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</si>
  <si>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</si>
  <si>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</si>
  <si>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</si>
  <si>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</si>
  <si>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</si>
  <si>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</si>
  <si>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</si>
  <si>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</si>
  <si>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</si>
  <si>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</si>
  <si>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</si>
  <si>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</si>
  <si>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</si>
  <si>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</si>
  <si>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</si>
  <si>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</si>
  <si>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</si>
  <si>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</si>
  <si>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</si>
  <si>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</si>
  <si>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</si>
  <si>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</si>
  <si>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</si>
  <si>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</si>
  <si>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</si>
  <si>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</si>
  <si>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</si>
  <si>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</si>
  <si>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</si>
  <si>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</si>
  <si>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</si>
  <si>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</si>
  <si>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</si>
  <si>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</si>
  <si>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</si>
  <si>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</si>
  <si>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</si>
  <si>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</si>
  <si>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</si>
  <si>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</si>
  <si>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</si>
  <si>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</si>
  <si>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</si>
  <si>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</si>
  <si>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</si>
  <si>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</si>
  <si>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</si>
  <si>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</si>
  <si>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</si>
  <si>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</si>
  <si>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</si>
  <si>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</si>
  <si>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</si>
  <si>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</si>
  <si>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</si>
  <si>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</si>
  <si>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</si>
  <si>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</si>
  <si>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</si>
  <si>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</si>
  <si>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</si>
  <si>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</si>
  <si>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</si>
  <si>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</si>
  <si>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</si>
  <si>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</si>
  <si>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</si>
  <si>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</si>
  <si>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</si>
  <si>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</si>
  <si>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</si>
  <si>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</si>
  <si>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</si>
  <si>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</si>
  <si>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</si>
  <si>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</si>
  <si>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</si>
  <si>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</si>
  <si>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</si>
  <si>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</si>
  <si>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</si>
  <si>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</si>
  <si>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</si>
  <si>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</si>
  <si>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</si>
  <si>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</si>
  <si>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</si>
  <si>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</si>
  <si>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</si>
  <si>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</si>
  <si>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</si>
  <si>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</si>
  <si>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</si>
  <si>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</si>
  <si>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</si>
  <si>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</si>
  <si>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</si>
  <si>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</si>
  <si>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</si>
  <si>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</si>
  <si>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</si>
  <si>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</si>
  <si>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</si>
  <si>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</si>
  <si>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</si>
  <si>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</si>
  <si>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</si>
  <si>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</si>
  <si>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</si>
  <si>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</si>
  <si>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</si>
  <si>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</si>
  <si>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</si>
  <si>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</si>
  <si>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</si>
  <si>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</si>
  <si>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</si>
  <si>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</si>
  <si>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</si>
  <si>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</si>
  <si>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</si>
  <si>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</si>
  <si>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</si>
  <si>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</si>
  <si>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</si>
  <si>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</si>
  <si>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</si>
  <si>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</si>
  <si>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</si>
  <si>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</si>
  <si>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</si>
  <si>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</si>
  <si>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</si>
  <si>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</si>
  <si>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</si>
  <si>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</si>
  <si>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</si>
  <si>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</si>
  <si>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</si>
  <si>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</si>
  <si>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</si>
  <si>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</si>
  <si>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</si>
  <si>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</si>
  <si>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</si>
  <si>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</si>
  <si>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</si>
  <si>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</si>
  <si>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</si>
  <si>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</si>
  <si>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</si>
  <si>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</si>
  <si>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</si>
  <si>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</si>
  <si>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</si>
  <si>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</si>
  <si>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</si>
  <si>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</si>
  <si>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</si>
  <si>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</si>
  <si>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</si>
  <si>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</si>
  <si>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</si>
  <si>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</si>
  <si>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</si>
  <si>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</si>
  <si>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</si>
  <si>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</si>
  <si>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</si>
  <si>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</si>
  <si>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</si>
  <si>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</si>
  <si>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</si>
  <si>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</si>
  <si>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</si>
  <si>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</si>
  <si>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</si>
  <si>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</si>
  <si>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</si>
  <si>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</si>
  <si>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</si>
  <si>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</si>
  <si>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</si>
  <si>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</si>
  <si>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</si>
  <si>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</si>
  <si>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</si>
  <si>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</si>
  <si>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</si>
  <si>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</si>
  <si>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</si>
  <si>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</si>
  <si>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</si>
  <si>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</si>
  <si>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</si>
  <si>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</si>
  <si>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</si>
  <si>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</si>
  <si>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</si>
  <si>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</si>
  <si>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</si>
  <si>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</si>
  <si>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</si>
  <si>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</si>
  <si>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</si>
  <si>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</si>
  <si>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</si>
  <si>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</si>
  <si>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</si>
  <si>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</si>
  <si>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</si>
  <si>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</si>
  <si>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</si>
  <si>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</si>
  <si>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</si>
  <si>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</si>
  <si>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</si>
  <si>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</si>
  <si>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</si>
  <si>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</si>
  <si>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</si>
  <si>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</si>
  <si>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</si>
  <si>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</si>
  <si>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</si>
  <si>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</si>
  <si>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</si>
  <si>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</si>
  <si>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</si>
  <si>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</si>
  <si>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</si>
  <si>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</si>
  <si>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</si>
  <si>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</si>
  <si>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</si>
  <si>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</si>
  <si>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</si>
  <si>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</si>
  <si>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</si>
  <si>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</si>
  <si>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</si>
  <si>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</si>
  <si>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</si>
  <si>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</si>
  <si>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</si>
  <si>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</si>
  <si>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</si>
  <si>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</si>
  <si>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</si>
  <si>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</si>
  <si>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</si>
  <si>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</si>
  <si>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</si>
  <si>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</si>
  <si>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</si>
  <si>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</si>
  <si>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</si>
  <si>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</si>
  <si>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</si>
  <si>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</si>
  <si>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</si>
  <si>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</si>
  <si>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</si>
  <si>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</si>
  <si>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</si>
  <si>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</si>
  <si>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</si>
  <si>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</si>
  <si>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</si>
  <si>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</si>
  <si>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</si>
  <si>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</si>
  <si>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</si>
  <si>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</si>
  <si>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</si>
  <si>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</si>
  <si>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</si>
  <si>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</si>
  <si>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</si>
  <si>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</si>
  <si>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</si>
  <si>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</si>
  <si>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</si>
  <si>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</si>
  <si>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</si>
  <si>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</si>
  <si>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</si>
  <si>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</si>
  <si>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</si>
  <si>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</si>
  <si>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</si>
  <si>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</si>
  <si>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</si>
  <si>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</si>
  <si>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</si>
  <si>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</si>
  <si>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</si>
  <si>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</si>
  <si>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</si>
  <si>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</si>
  <si>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</si>
  <si>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</si>
  <si>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</si>
  <si>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</si>
  <si>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</si>
  <si>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</si>
  <si>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</si>
  <si>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</si>
  <si>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</si>
  <si>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</si>
  <si>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</si>
  <si>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</si>
  <si>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</si>
  <si>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</si>
  <si>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</si>
  <si>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</si>
  <si>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</si>
  <si>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</si>
  <si>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</si>
  <si>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</si>
  <si>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</si>
  <si>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</si>
  <si>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</si>
  <si>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</si>
  <si>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</si>
  <si>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</si>
  <si>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</si>
  <si>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</si>
  <si>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</si>
  <si>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</si>
  <si>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</si>
  <si>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</si>
  <si>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</si>
  <si>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</si>
  <si>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</si>
  <si>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</si>
  <si>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</si>
  <si>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</si>
  <si>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</si>
  <si>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</si>
  <si>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</si>
  <si>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</si>
  <si>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</si>
  <si>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</si>
  <si>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</si>
  <si>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</si>
  <si>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</si>
  <si>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</si>
  <si>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</si>
  <si>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</si>
  <si>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</si>
  <si>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</si>
  <si>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</si>
  <si>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</si>
  <si>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</si>
  <si>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</si>
  <si>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</si>
  <si>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</si>
  <si>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</si>
  <si>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</si>
  <si>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</si>
  <si>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</si>
  <si>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</si>
  <si>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</si>
  <si>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</si>
  <si>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</si>
  <si>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</si>
  <si>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</si>
  <si>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</si>
  <si>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</si>
  <si>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</si>
  <si>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</si>
  <si>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</si>
  <si>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</si>
  <si>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</si>
  <si>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</si>
  <si>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</si>
  <si>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</si>
  <si>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</si>
  <si>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</si>
  <si>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</si>
  <si>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</si>
  <si>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</si>
  <si>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</si>
  <si>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</si>
  <si>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</si>
  <si>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</si>
  <si>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</si>
  <si>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</si>
  <si>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</si>
  <si>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</si>
  <si>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</si>
  <si>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</si>
  <si>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</si>
  <si>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</si>
  <si>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</si>
  <si>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</si>
  <si>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</si>
  <si>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</si>
  <si>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</si>
  <si>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</si>
  <si>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</si>
  <si>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</si>
  <si>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</si>
  <si>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</si>
  <si>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</si>
  <si>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</si>
  <si>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</si>
  <si>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</si>
  <si>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</si>
  <si>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</si>
  <si>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</si>
  <si>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</si>
  <si>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</si>
  <si>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</si>
  <si>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</si>
  <si>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</si>
  <si>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</si>
  <si>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</si>
  <si>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</si>
  <si>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</si>
  <si>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</si>
  <si>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</si>
  <si>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</si>
  <si>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</si>
  <si>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</si>
  <si>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</si>
  <si>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</si>
  <si>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</si>
  <si>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</si>
  <si>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</si>
  <si>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</si>
  <si>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</si>
  <si>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</si>
  <si>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</si>
  <si>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</si>
  <si>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</si>
  <si>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</si>
  <si>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</si>
  <si>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</si>
  <si>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</si>
  <si>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</si>
  <si>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</si>
  <si>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</si>
  <si>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</si>
  <si>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</si>
  <si>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</si>
  <si>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</si>
  <si>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</si>
  <si>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</si>
  <si>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</si>
  <si>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</si>
  <si>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</si>
  <si>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</si>
  <si>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</si>
  <si>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</si>
  <si>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</si>
  <si>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</si>
  <si>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</si>
  <si>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</si>
  <si>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</si>
  <si>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</si>
  <si>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</si>
  <si>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</si>
  <si>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</si>
  <si>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</si>
  <si>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</si>
  <si>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</si>
  <si>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</si>
  <si>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</si>
  <si>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</si>
  <si>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</si>
  <si>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</si>
  <si>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</si>
  <si>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</si>
  <si>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</si>
  <si>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</si>
  <si>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</si>
  <si>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</si>
  <si>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</si>
  <si>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</si>
  <si>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</si>
  <si>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</si>
  <si>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</si>
  <si>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</si>
  <si>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</si>
  <si>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</si>
  <si>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</si>
  <si>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</si>
  <si>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</si>
  <si>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</si>
  <si>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</si>
  <si>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</si>
  <si>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</si>
  <si>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</si>
  <si>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</si>
  <si>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</si>
  <si>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</si>
  <si>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</si>
  <si>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</si>
  <si>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</si>
  <si>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</si>
  <si>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</si>
  <si>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</si>
  <si>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</si>
  <si>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</si>
  <si>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</si>
  <si>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</si>
  <si>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</si>
  <si>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</si>
  <si>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</si>
  <si>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</si>
  <si>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</si>
  <si>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</si>
  <si>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</si>
  <si>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</si>
  <si>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</si>
  <si>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</si>
  <si>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</si>
  <si>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</si>
  <si>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</si>
  <si>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</si>
  <si>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</si>
  <si>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</si>
  <si>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</si>
  <si>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</si>
  <si>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</si>
  <si>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</si>
  <si>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</si>
  <si>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</si>
  <si>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</si>
  <si>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</si>
  <si>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</si>
  <si>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</si>
  <si>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</si>
  <si>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</si>
  <si>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</si>
  <si>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</si>
  <si>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</si>
  <si>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</si>
  <si>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</si>
  <si>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</si>
  <si>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</si>
  <si>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</si>
  <si>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</si>
  <si>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</si>
  <si>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</si>
  <si>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</si>
  <si>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</si>
  <si>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</si>
  <si>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</si>
  <si>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</si>
  <si>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</si>
  <si>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</si>
  <si>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</si>
  <si>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</si>
  <si>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</si>
  <si>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</si>
  <si>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</si>
  <si>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</si>
  <si>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</si>
  <si>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</si>
  <si>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</si>
  <si>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</si>
  <si>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</si>
  <si>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</si>
  <si>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</si>
  <si>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</si>
  <si>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</si>
  <si>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</si>
  <si>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</si>
  <si>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</si>
  <si>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</si>
  <si>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</si>
  <si>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</si>
  <si>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</si>
  <si>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</si>
  <si>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</si>
  <si>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</si>
  <si>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</si>
  <si>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</si>
  <si>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</si>
  <si>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</si>
  <si>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</si>
  <si>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</si>
  <si>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</si>
  <si>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</si>
  <si>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</si>
  <si>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</si>
  <si>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</si>
  <si>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</si>
  <si>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</si>
  <si>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</si>
  <si>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</si>
  <si>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</si>
  <si>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</si>
  <si>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</si>
  <si>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</si>
  <si>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</si>
  <si>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</si>
  <si>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</si>
  <si>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</si>
  <si>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</si>
  <si>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</si>
  <si>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</si>
  <si>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</si>
  <si>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</si>
  <si>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</si>
  <si>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</si>
  <si>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</si>
  <si>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</si>
  <si>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</si>
  <si>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</si>
  <si>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</si>
  <si>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</si>
  <si>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</si>
  <si>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</si>
  <si>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</si>
  <si>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</si>
  <si>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</si>
  <si>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</si>
  <si>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</si>
  <si>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</si>
  <si>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</si>
  <si>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</si>
  <si>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</si>
  <si>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</si>
  <si>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</si>
  <si>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</si>
  <si>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</si>
  <si>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</si>
  <si>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</si>
  <si>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</si>
  <si>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</si>
  <si>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</si>
  <si>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</si>
  <si>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</si>
  <si>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</si>
  <si>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</si>
  <si>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</si>
  <si>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</si>
  <si>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</si>
  <si>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</si>
  <si>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</si>
  <si>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</si>
  <si>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</si>
  <si>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</si>
  <si>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</si>
  <si>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</si>
  <si>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</si>
  <si>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</si>
  <si>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</si>
  <si>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</si>
  <si>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</si>
  <si>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</si>
  <si>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</si>
  <si>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</si>
  <si>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</si>
  <si>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</si>
  <si>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</si>
  <si>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</si>
  <si>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</si>
  <si>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</si>
  <si>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</si>
  <si>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</si>
  <si>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</si>
  <si>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</si>
  <si>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</si>
  <si>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</si>
  <si>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</si>
  <si>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</si>
  <si>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</si>
  <si>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</si>
  <si>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</si>
  <si>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</si>
  <si>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</si>
  <si>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</si>
  <si>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</si>
  <si>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</si>
  <si>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</si>
  <si>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</si>
  <si>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</si>
  <si>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</si>
  <si>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</si>
  <si>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</si>
  <si>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</si>
  <si>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</si>
  <si>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</si>
  <si>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</si>
  <si>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</si>
  <si>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</si>
  <si>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</si>
  <si>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</si>
  <si>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</si>
  <si>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</si>
  <si>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</si>
  <si>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</si>
  <si>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</si>
  <si>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</si>
  <si>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</si>
  <si>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</si>
  <si>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</si>
  <si>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</si>
  <si>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</si>
  <si>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</si>
  <si>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</si>
  <si>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</si>
  <si>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</si>
  <si>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</si>
  <si>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</si>
  <si>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</si>
  <si>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</si>
  <si>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</si>
  <si>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</si>
  <si>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</si>
  <si>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</si>
  <si>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</si>
  <si>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</si>
  <si>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</si>
  <si>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</si>
  <si>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</si>
  <si>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</si>
  <si>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</si>
  <si>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</si>
  <si>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</si>
  <si>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</si>
  <si>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</si>
  <si>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</si>
  <si>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</si>
  <si>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</si>
  <si>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</si>
  <si>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</si>
  <si>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</si>
  <si>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</si>
  <si>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</si>
  <si>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</si>
  <si>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</si>
  <si>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</si>
  <si>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</si>
  <si>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</si>
  <si>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</si>
  <si>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</si>
  <si>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</si>
  <si>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</si>
  <si>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</si>
  <si>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</si>
  <si>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</si>
  <si>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</si>
  <si>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</si>
  <si>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</si>
  <si>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</si>
  <si>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</si>
  <si>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</si>
  <si>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</si>
  <si>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</si>
  <si>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</si>
  <si>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</si>
  <si>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</si>
  <si>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</si>
  <si>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</si>
  <si>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</si>
  <si>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</si>
  <si>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</si>
  <si>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</si>
  <si>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</si>
  <si>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</si>
  <si>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</si>
  <si>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</si>
  <si>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</si>
  <si>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</si>
  <si>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</si>
  <si>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</si>
  <si>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</si>
  <si>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</si>
  <si>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</si>
  <si>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</si>
  <si>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</si>
  <si>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</si>
  <si>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</si>
  <si>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</si>
  <si>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</si>
  <si>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</si>
  <si>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</si>
  <si>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</si>
  <si>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</si>
  <si>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</si>
  <si>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</si>
  <si>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</si>
  <si>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</si>
  <si>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</si>
  <si>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</si>
  <si>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</si>
  <si>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</si>
  <si>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</si>
  <si>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</si>
  <si>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</si>
  <si>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</si>
  <si>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</si>
  <si>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</si>
  <si>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</si>
  <si>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</si>
  <si>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</si>
  <si>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</si>
  <si>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</si>
  <si>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</si>
  <si>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</si>
  <si>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</si>
  <si>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</si>
  <si>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</si>
  <si>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</si>
  <si>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</si>
  <si>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</si>
  <si>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</si>
  <si>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</si>
  <si>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</si>
  <si>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</si>
  <si>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</si>
  <si>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</si>
  <si>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</si>
  <si>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</si>
  <si>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</si>
  <si>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</si>
  <si>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</si>
  <si>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</si>
  <si>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</si>
  <si>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</si>
  <si>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</si>
  <si>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</si>
  <si>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</si>
  <si>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</si>
  <si>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</si>
  <si>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</si>
  <si>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</si>
  <si>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</si>
  <si>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</si>
  <si>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</si>
  <si>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</si>
  <si>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</si>
  <si>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</si>
  <si>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</si>
  <si>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</si>
  <si>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</si>
  <si>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</si>
  <si>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</si>
  <si>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</si>
  <si>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</si>
  <si>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</si>
  <si>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</si>
  <si>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</si>
  <si>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</si>
  <si>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</si>
  <si>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</si>
  <si>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</si>
  <si>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</si>
  <si>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</si>
  <si>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</si>
  <si>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</si>
  <si>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</si>
  <si>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</si>
  <si>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</si>
  <si>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</si>
  <si>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</si>
  <si>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</si>
  <si>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</si>
  <si>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</si>
  <si>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</si>
  <si>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</si>
  <si>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</si>
  <si>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</si>
  <si>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</si>
  <si>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</si>
  <si>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</si>
  <si>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</si>
  <si>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</si>
  <si>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</si>
  <si>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</si>
  <si>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</si>
  <si>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</si>
  <si>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</si>
  <si>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</si>
  <si>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</si>
  <si>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</si>
  <si>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</si>
  <si>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</si>
  <si>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</si>
  <si>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</si>
  <si>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</si>
  <si>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</si>
  <si>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</si>
  <si>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</si>
  <si>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</si>
  <si>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</si>
  <si>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</si>
  <si>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</si>
  <si>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</si>
  <si>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</si>
  <si>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</si>
  <si>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</si>
  <si>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</si>
  <si>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</si>
  <si>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</si>
  <si>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</si>
  <si>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</si>
  <si>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</si>
  <si>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</si>
  <si>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</si>
  <si>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</si>
  <si>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</si>
  <si>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</si>
  <si>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</si>
  <si>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</si>
  <si>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</si>
  <si>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</si>
  <si>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</si>
  <si>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</si>
  <si>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</si>
  <si>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</si>
  <si>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</si>
  <si>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</si>
  <si>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</si>
  <si>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</si>
  <si>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</si>
  <si>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</si>
  <si>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</si>
  <si>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</si>
  <si>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</si>
  <si>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</si>
  <si>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</si>
  <si>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</si>
  <si>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</si>
  <si>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</si>
  <si>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</si>
  <si>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</si>
  <si>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</si>
  <si>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</si>
  <si>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</si>
  <si>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</si>
  <si>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</si>
  <si>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</si>
  <si>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</si>
  <si>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</si>
  <si>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</si>
  <si>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</si>
  <si>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</si>
  <si>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</si>
  <si>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</si>
  <si>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</si>
  <si>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</si>
  <si>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</si>
  <si>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</si>
  <si>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</si>
  <si>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</si>
  <si>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</si>
  <si>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</si>
  <si>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</si>
  <si>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</si>
  <si>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</si>
  <si>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</si>
  <si>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</si>
  <si>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</si>
  <si>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</si>
  <si>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</si>
  <si>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</si>
  <si>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</si>
  <si>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</si>
  <si>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</si>
  <si>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</si>
  <si>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</si>
  <si>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</si>
  <si>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</si>
  <si>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</si>
  <si>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</si>
  <si>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</si>
  <si>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</si>
  <si>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</si>
  <si>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</si>
  <si>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</si>
  <si>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</si>
  <si>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</si>
  <si>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</si>
  <si>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</si>
  <si>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</si>
  <si>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</si>
  <si>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</si>
  <si>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</si>
  <si>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</si>
  <si>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</si>
  <si>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</si>
  <si>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</si>
  <si>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</si>
  <si>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</si>
  <si>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</si>
  <si>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</si>
  <si>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</si>
  <si>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</si>
  <si>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</si>
  <si>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</si>
  <si>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</si>
  <si>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</si>
  <si>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</si>
  <si>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</si>
  <si>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</si>
  <si>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</si>
  <si>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</si>
  <si>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</si>
  <si>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</si>
  <si>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</si>
  <si>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</si>
  <si>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</si>
  <si>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</si>
  <si>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</si>
  <si>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</si>
  <si>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</si>
  <si>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</si>
  <si>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</si>
  <si>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</si>
  <si>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</si>
  <si>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</si>
  <si>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</si>
  <si>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</si>
  <si>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</si>
  <si>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</si>
  <si>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</si>
  <si>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</si>
  <si>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</si>
  <si>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</si>
  <si>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</si>
  <si>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</si>
  <si>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</si>
  <si>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</si>
  <si>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</si>
  <si>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</si>
  <si>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</si>
  <si>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</si>
  <si>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</si>
  <si>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</si>
  <si>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</si>
  <si>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</si>
  <si>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</si>
  <si>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</si>
  <si>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</si>
  <si>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</si>
  <si>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</si>
  <si>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</si>
  <si>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</si>
  <si>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</si>
  <si>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</si>
  <si>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</si>
  <si>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</si>
  <si>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</si>
  <si>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</si>
  <si>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</si>
  <si>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</si>
  <si>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</si>
  <si>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</si>
  <si>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</si>
  <si>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</si>
  <si>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</si>
  <si>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</si>
  <si>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</si>
  <si>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</si>
  <si>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</si>
  <si>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</si>
  <si>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</si>
  <si>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</si>
  <si>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</si>
  <si>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</si>
  <si>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</si>
  <si>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</si>
  <si>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</si>
  <si>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</si>
  <si>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</si>
  <si>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</si>
  <si>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</si>
  <si>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</si>
  <si>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</si>
  <si>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</si>
  <si>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</si>
  <si>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</si>
  <si>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</si>
  <si>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</si>
  <si>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</si>
  <si>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</si>
  <si>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</si>
  <si>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</si>
  <si>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</si>
  <si>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</si>
  <si>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</si>
  <si>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</si>
  <si>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</si>
  <si>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</si>
  <si>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</si>
  <si>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</si>
  <si>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</si>
  <si>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</si>
  <si>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</si>
  <si>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</si>
  <si>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</si>
  <si>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</si>
  <si>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</si>
  <si>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</si>
  <si>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</si>
  <si>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</si>
  <si>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</si>
  <si>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</si>
  <si>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</si>
  <si>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</si>
  <si>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</si>
  <si>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</si>
  <si>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</si>
  <si>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</si>
  <si>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</si>
  <si>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</si>
  <si>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</si>
  <si>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</si>
  <si>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</si>
  <si>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</si>
  <si>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</si>
  <si>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</si>
  <si>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</si>
  <si>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</si>
  <si>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</si>
  <si>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</si>
  <si>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</si>
  <si>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</si>
  <si>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</si>
  <si>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</si>
  <si>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</si>
  <si>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</si>
  <si>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</si>
  <si>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</si>
  <si>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</si>
  <si>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</si>
  <si>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</si>
  <si>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</si>
  <si>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</si>
  <si>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</si>
  <si>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</si>
  <si>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</si>
  <si>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</si>
  <si>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</si>
  <si>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</si>
  <si>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</si>
  <si>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</si>
  <si>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</si>
  <si>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</si>
  <si>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</si>
  <si>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</si>
  <si>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</si>
  <si>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</si>
  <si>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</si>
  <si>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</si>
  <si>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</si>
  <si>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</si>
  <si>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</si>
  <si>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</si>
  <si>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</si>
  <si>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</si>
  <si>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</si>
  <si>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</si>
  <si>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</si>
  <si>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</si>
  <si>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</si>
  <si>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</si>
  <si>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</si>
  <si>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</si>
  <si>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</si>
  <si>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</si>
  <si>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</si>
  <si>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</si>
  <si>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</si>
  <si>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</si>
  <si>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</si>
  <si>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</si>
  <si>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</si>
  <si>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</si>
  <si>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</si>
  <si>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</si>
  <si>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</si>
  <si>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</si>
  <si>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</si>
  <si>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</si>
  <si>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</si>
  <si>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</si>
  <si>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</si>
  <si>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</si>
  <si>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</si>
  <si>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</si>
  <si>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</si>
  <si>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</si>
  <si>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</si>
  <si>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</si>
  <si>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</si>
  <si>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</si>
  <si>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</si>
  <si>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</si>
  <si>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</si>
  <si>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</si>
  <si>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</si>
  <si>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</si>
  <si>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</si>
  <si>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</si>
  <si>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</si>
  <si>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</si>
  <si>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</si>
  <si>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</si>
  <si>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</si>
  <si>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</si>
  <si>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</si>
  <si>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</si>
  <si>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</si>
  <si>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</si>
  <si>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</si>
  <si>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</si>
  <si>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</si>
  <si>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</si>
  <si>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</si>
  <si>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</si>
  <si>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</si>
  <si>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</si>
  <si>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</si>
  <si>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</si>
  <si>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</si>
  <si>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</si>
  <si>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</si>
  <si>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</si>
  <si>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</si>
  <si>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</si>
  <si>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</si>
  <si>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</si>
  <si>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</si>
  <si>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</si>
  <si>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</si>
  <si>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</si>
  <si>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</si>
  <si>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</si>
  <si>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</si>
  <si>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</si>
  <si>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</si>
  <si>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</si>
  <si>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</si>
  <si>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</si>
  <si>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</si>
  <si>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</si>
  <si>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</si>
  <si>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</si>
  <si>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</si>
  <si>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</si>
  <si>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</si>
  <si>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</si>
  <si>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</si>
  <si>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</si>
  <si>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</si>
  <si>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</si>
  <si>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</si>
  <si>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</si>
  <si>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</si>
  <si>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</si>
  <si>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</si>
  <si>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</si>
  <si>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</si>
  <si>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</si>
  <si>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</si>
  <si>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</si>
  <si>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</si>
  <si>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</si>
  <si>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</si>
  <si>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</si>
  <si>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</si>
  <si>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</si>
  <si>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</si>
  <si>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</si>
  <si>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</si>
  <si>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</si>
  <si>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</si>
  <si>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</si>
  <si>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</si>
  <si>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</si>
  <si>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</si>
  <si>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</si>
  <si>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</si>
  <si>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</si>
  <si>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</si>
  <si>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</si>
  <si>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</si>
  <si>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</si>
  <si>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</si>
  <si>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</si>
  <si>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</si>
  <si>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</si>
  <si>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</si>
  <si>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</si>
  <si>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</si>
  <si>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</si>
  <si>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</si>
  <si>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</si>
  <si>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</si>
  <si>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</si>
  <si>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</si>
  <si>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</si>
  <si>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</si>
  <si>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</si>
  <si>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</si>
  <si>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</si>
  <si>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</si>
  <si>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</si>
  <si>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</si>
  <si>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</si>
  <si>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</si>
  <si>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</si>
  <si>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</si>
  <si>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</si>
  <si>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</si>
  <si>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</si>
  <si>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</si>
  <si>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</si>
  <si>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</si>
  <si>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</si>
  <si>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</si>
  <si>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</si>
  <si>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</si>
  <si>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</si>
  <si>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</si>
  <si>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</si>
  <si>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</si>
  <si>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</si>
  <si>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</si>
  <si>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</si>
  <si>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</si>
  <si>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</si>
  <si>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</si>
  <si>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</si>
  <si>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</si>
  <si>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</si>
  <si>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</si>
  <si>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</si>
  <si>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</si>
  <si>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</si>
  <si>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</si>
  <si>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</si>
  <si>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</si>
  <si>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</si>
  <si>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</si>
  <si>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</si>
  <si>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</si>
  <si>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</si>
  <si>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</si>
  <si>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</si>
  <si>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</si>
  <si>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</si>
  <si>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</si>
  <si>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</si>
  <si>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</si>
  <si>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</si>
  <si>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</si>
  <si>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</si>
  <si>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</si>
  <si>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</si>
  <si>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</si>
  <si>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</si>
  <si>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</si>
  <si>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</si>
  <si>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</si>
  <si>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</si>
  <si>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</si>
  <si>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</si>
  <si>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</si>
  <si>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</si>
  <si>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</si>
  <si>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</si>
  <si>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</si>
  <si>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</si>
  <si>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</si>
  <si>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</si>
  <si>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</si>
  <si>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</si>
  <si>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</si>
  <si>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</si>
  <si>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</si>
  <si>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</si>
  <si>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</si>
  <si>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</si>
  <si>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</si>
  <si>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</si>
  <si>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</si>
  <si>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</si>
  <si>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</si>
  <si>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</si>
  <si>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</si>
  <si>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</si>
  <si>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</si>
  <si>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</si>
  <si>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</si>
  <si>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</si>
  <si>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</si>
  <si>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</si>
  <si>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</si>
  <si>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</si>
  <si>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</si>
  <si>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</si>
  <si>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</si>
  <si>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</si>
  <si>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</si>
  <si>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</si>
  <si>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</si>
  <si>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</si>
  <si>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</si>
  <si>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</si>
  <si>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</si>
  <si>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</si>
  <si>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</si>
  <si>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</si>
  <si>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</si>
  <si>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</si>
  <si>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</si>
  <si>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</si>
  <si>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</si>
  <si>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</si>
  <si>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</si>
  <si>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</si>
  <si>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</si>
  <si>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</si>
  <si>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</si>
  <si>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</si>
  <si>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</si>
  <si>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</si>
  <si>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</si>
  <si>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</si>
  <si>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</si>
  <si>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</si>
  <si>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</si>
  <si>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</si>
  <si>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</si>
  <si>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</si>
  <si>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</si>
  <si>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</si>
  <si>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</si>
  <si>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</si>
  <si>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</si>
  <si>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</si>
  <si>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</si>
  <si>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</si>
  <si>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</si>
  <si>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</si>
  <si>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</si>
  <si>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</si>
  <si>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</si>
  <si>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</si>
  <si>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</si>
  <si>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</si>
  <si>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</si>
  <si>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</si>
  <si>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</si>
  <si>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</si>
  <si>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</si>
  <si>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</si>
  <si>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</si>
  <si>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</si>
  <si>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</si>
  <si>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</si>
  <si>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</si>
  <si>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</si>
  <si>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</si>
  <si>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</si>
  <si>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</si>
  <si>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</si>
  <si>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</si>
  <si>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</si>
  <si>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</si>
  <si>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</si>
  <si>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</si>
  <si>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</si>
  <si>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</si>
  <si>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</si>
  <si>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</si>
  <si>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</si>
  <si>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</si>
  <si>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</si>
  <si>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</si>
  <si>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</si>
  <si>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</si>
  <si>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</si>
  <si>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</si>
  <si>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</si>
  <si>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</si>
  <si>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</si>
  <si>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</si>
  <si>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</si>
  <si>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</si>
  <si>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</si>
  <si>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</si>
  <si>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</si>
  <si>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</si>
  <si>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</si>
  <si>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</si>
  <si>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</si>
  <si>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</si>
  <si>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</si>
  <si>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</si>
  <si>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</si>
  <si>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</si>
  <si>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</si>
  <si>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</si>
  <si>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</si>
  <si>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</si>
  <si>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</si>
  <si>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</si>
  <si>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</si>
  <si>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</si>
  <si>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</si>
  <si>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</si>
  <si>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</si>
  <si>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</si>
  <si>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</si>
  <si>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</si>
  <si>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</si>
  <si>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</si>
  <si>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</si>
  <si>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</si>
  <si>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</si>
  <si>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</si>
  <si>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</si>
  <si>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</si>
  <si>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</si>
  <si>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</si>
  <si>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</si>
  <si>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</si>
  <si>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</si>
  <si>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</si>
  <si>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</si>
  <si>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</si>
  <si>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</si>
  <si>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</si>
  <si>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</si>
  <si>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</si>
  <si>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</si>
  <si>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</si>
  <si>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</si>
  <si>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</si>
  <si>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</si>
  <si>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</si>
  <si>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</si>
  <si>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</si>
  <si>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</si>
  <si>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</si>
  <si>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</si>
  <si>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</si>
  <si>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</si>
  <si>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</si>
  <si>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</si>
  <si>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</si>
  <si>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</si>
  <si>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</si>
  <si>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</si>
  <si>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</si>
  <si>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</si>
  <si>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</si>
  <si>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</si>
  <si>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</si>
  <si>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</si>
  <si>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</si>
  <si>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</si>
  <si>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</si>
  <si>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</si>
  <si>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</si>
  <si>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</si>
  <si>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</si>
  <si>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</si>
  <si>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</si>
  <si>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</si>
  <si>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</si>
  <si>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</si>
  <si>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</si>
  <si>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</si>
  <si>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</si>
  <si>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</si>
  <si>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</si>
  <si>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</si>
  <si>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</si>
  <si>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</si>
  <si>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</si>
  <si>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</si>
  <si>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</si>
  <si>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</si>
  <si>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</si>
  <si>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</si>
  <si>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</si>
  <si>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</si>
  <si>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</si>
  <si>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</si>
  <si>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</si>
  <si>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</si>
  <si>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</si>
  <si>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</si>
  <si>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</si>
  <si>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</si>
  <si>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</si>
  <si>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</si>
  <si>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</si>
  <si>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</si>
  <si>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</si>
  <si>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</si>
  <si>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</si>
  <si>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</si>
  <si>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</si>
  <si>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</si>
  <si>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</si>
  <si>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</si>
  <si>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</si>
  <si>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</si>
  <si>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</si>
  <si>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</si>
  <si>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</si>
  <si>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</si>
  <si>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</si>
  <si>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</si>
  <si>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</si>
  <si>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</si>
  <si>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</si>
  <si>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</si>
  <si>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</si>
  <si>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</si>
  <si>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</si>
  <si>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</si>
  <si>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</si>
  <si>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</si>
  <si>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</si>
  <si>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</si>
  <si>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</si>
  <si>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</si>
  <si>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</si>
  <si>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</si>
  <si>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</si>
  <si>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</si>
  <si>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</si>
  <si>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</si>
  <si>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</si>
  <si>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</si>
  <si>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</si>
  <si>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</si>
  <si>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</si>
  <si>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</si>
  <si>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</si>
  <si>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</si>
  <si>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</si>
  <si>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</si>
  <si>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</si>
  <si>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</si>
  <si>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</si>
  <si>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</si>
  <si>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</si>
  <si>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</si>
  <si>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</si>
  <si>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</si>
  <si>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</si>
  <si>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</si>
  <si>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</si>
  <si>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</si>
  <si>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</si>
  <si>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</si>
  <si>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</si>
  <si>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</si>
  <si>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</si>
  <si>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</si>
  <si>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</si>
  <si>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</si>
  <si>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</si>
  <si>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</si>
  <si>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</si>
  <si>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</si>
  <si>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</si>
  <si>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</si>
  <si>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</si>
  <si>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</si>
  <si>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</si>
  <si>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</si>
  <si>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</si>
  <si>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</si>
  <si>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</si>
  <si>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</si>
  <si>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</si>
  <si>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</si>
  <si>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</si>
  <si>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</si>
  <si>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</si>
  <si>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</si>
  <si>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</si>
  <si>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</si>
  <si>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</si>
  <si>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</si>
  <si>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</si>
  <si>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</si>
  <si>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</si>
  <si>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</si>
  <si>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</si>
  <si>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</si>
  <si>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</si>
  <si>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</si>
  <si>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</si>
  <si>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</si>
  <si>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</si>
  <si>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</si>
  <si>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</si>
  <si>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</si>
  <si>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</si>
  <si>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</si>
  <si>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</si>
  <si>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</si>
  <si>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</si>
  <si>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</si>
  <si>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</si>
  <si>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</si>
  <si>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</si>
  <si>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</si>
  <si>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</si>
  <si>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</si>
  <si>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</si>
  <si>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</si>
  <si>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</si>
  <si>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</si>
  <si>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</si>
  <si>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</si>
  <si>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</si>
  <si>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</si>
  <si>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</si>
  <si>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</si>
  <si>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</si>
  <si>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</si>
  <si>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</si>
  <si>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</si>
  <si>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</si>
  <si>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</si>
  <si>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</si>
  <si>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</si>
  <si>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</si>
  <si>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</si>
  <si>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</si>
  <si>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</si>
  <si>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</si>
  <si>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</si>
  <si>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</si>
  <si>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</si>
  <si>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</si>
  <si>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</si>
  <si>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</si>
  <si>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</si>
  <si>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</si>
  <si>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</si>
  <si>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</si>
  <si>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</si>
  <si>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</si>
  <si>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</si>
  <si>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</si>
  <si>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</si>
  <si>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</si>
  <si>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</si>
  <si>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</si>
  <si>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</si>
  <si>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</si>
  <si>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</si>
  <si>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</si>
  <si>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</si>
  <si>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</si>
  <si>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</si>
  <si>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</si>
  <si>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</si>
  <si>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</si>
  <si>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</si>
  <si>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</si>
  <si>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</si>
  <si>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</si>
  <si>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</si>
  <si>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</si>
  <si>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</si>
  <si>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</si>
  <si>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</si>
  <si>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</si>
  <si>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</si>
  <si>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</si>
  <si>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</si>
  <si>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</si>
  <si>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</si>
  <si>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</si>
  <si>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</si>
  <si>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</si>
  <si>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</si>
  <si>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</si>
  <si>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</si>
  <si>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</si>
  <si>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</si>
  <si>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</si>
  <si>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</si>
  <si>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</si>
  <si>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</si>
  <si>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</si>
  <si>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</si>
  <si>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</si>
  <si>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</si>
  <si>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</si>
  <si>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</si>
  <si>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</si>
  <si>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</si>
  <si>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</si>
  <si>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</si>
  <si>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</si>
  <si>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</si>
  <si>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</si>
  <si>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</si>
  <si>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</si>
  <si>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</si>
  <si>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</si>
  <si>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</si>
  <si>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</si>
  <si>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</si>
  <si>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</si>
  <si>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</si>
  <si>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</si>
  <si>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</si>
  <si>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</si>
  <si>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</si>
  <si>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</si>
  <si>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</si>
  <si>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</si>
  <si>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</si>
  <si>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</si>
  <si>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</si>
  <si>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</si>
  <si>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</si>
  <si>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</si>
  <si>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</si>
  <si>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</si>
  <si>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</si>
  <si>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</si>
  <si>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</si>
  <si>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</si>
  <si>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</si>
  <si>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</si>
  <si>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</si>
  <si>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</si>
  <si>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</si>
  <si>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</si>
  <si>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</si>
  <si>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</si>
  <si>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</si>
  <si>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</si>
  <si>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</si>
  <si>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</si>
  <si>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</si>
  <si>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</si>
  <si>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</si>
  <si>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</si>
  <si>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</si>
  <si>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</si>
  <si>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</si>
  <si>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</si>
  <si>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</si>
  <si>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</si>
  <si>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</si>
  <si>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</si>
  <si>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</si>
  <si>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</si>
  <si>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</si>
  <si>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</si>
  <si>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</si>
  <si>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</si>
  <si>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</si>
  <si>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</si>
  <si>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</si>
  <si>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</si>
  <si>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</si>
  <si>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</si>
  <si>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</si>
  <si>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</si>
  <si>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</si>
  <si>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</si>
  <si>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</si>
  <si>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</si>
  <si>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</si>
  <si>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</si>
  <si>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</si>
  <si>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</si>
  <si>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</si>
  <si>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</si>
  <si>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</si>
  <si>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</si>
  <si>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</si>
  <si>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</si>
  <si>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</si>
  <si>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</si>
  <si>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</si>
  <si>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</si>
  <si>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</si>
  <si>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</si>
  <si>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</si>
  <si>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</si>
  <si>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</si>
  <si>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</si>
  <si>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</si>
  <si>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</si>
  <si>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</si>
  <si>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</si>
  <si>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</si>
  <si>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</si>
  <si>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</si>
  <si>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</si>
  <si>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</si>
  <si>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</si>
  <si>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</si>
  <si>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</si>
  <si>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</si>
  <si>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</si>
  <si>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</si>
  <si>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</si>
  <si>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</si>
  <si>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</si>
  <si>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</si>
  <si>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</si>
  <si>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</si>
  <si>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</si>
  <si>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</si>
  <si>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</si>
  <si>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</si>
  <si>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</si>
  <si>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</si>
  <si>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</si>
  <si>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</si>
  <si>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</si>
  <si>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</si>
  <si>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</si>
  <si>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</si>
  <si>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</si>
  <si>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</si>
  <si>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</si>
  <si>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</si>
  <si>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</si>
  <si>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</si>
  <si>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</si>
  <si>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</si>
  <si>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</si>
  <si>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</si>
  <si>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</si>
  <si>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</si>
  <si>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</si>
  <si>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</si>
  <si>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</si>
  <si>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</si>
  <si>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</si>
  <si>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</si>
  <si>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</si>
  <si>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</si>
  <si>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</si>
  <si>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</si>
  <si>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</si>
  <si>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</si>
  <si>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</si>
  <si>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</si>
  <si>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</si>
  <si>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</si>
  <si>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</si>
  <si>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</si>
  <si>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</si>
  <si>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</si>
  <si>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</si>
  <si>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</si>
  <si>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</si>
  <si>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</si>
  <si>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</si>
  <si>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</si>
  <si>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</si>
  <si>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</si>
  <si>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</si>
  <si>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</si>
  <si>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</si>
  <si>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</si>
  <si>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</si>
  <si>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</si>
  <si>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</si>
  <si>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</si>
  <si>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</si>
  <si>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</si>
  <si>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</si>
  <si>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</si>
  <si>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</si>
  <si>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</si>
  <si>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</si>
  <si>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</si>
  <si>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</si>
  <si>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</si>
  <si>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</si>
  <si>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</si>
  <si>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</si>
  <si>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</si>
  <si>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</si>
  <si>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</si>
  <si>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</si>
  <si>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</si>
  <si>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</si>
  <si>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</si>
  <si>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</si>
  <si>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</si>
  <si>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</si>
  <si>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</si>
  <si>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</si>
  <si>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</si>
  <si>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</si>
  <si>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</si>
  <si>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</si>
  <si>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</si>
  <si>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</si>
  <si>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</si>
  <si>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</si>
  <si>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</si>
  <si>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</si>
  <si>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</si>
  <si>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</si>
  <si>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</si>
  <si>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</si>
  <si>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</si>
  <si>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</si>
  <si>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</si>
  <si>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</si>
  <si>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</si>
  <si>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</si>
  <si>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</si>
  <si>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</si>
  <si>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</si>
  <si>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</si>
  <si>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</si>
  <si>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</si>
  <si>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</si>
  <si>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</si>
  <si>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</si>
  <si>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</si>
  <si>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</si>
  <si>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</si>
  <si>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</si>
  <si>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</si>
  <si>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</si>
  <si>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</si>
  <si>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</si>
  <si>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</si>
  <si>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</si>
  <si>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</si>
  <si>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</si>
  <si>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</si>
  <si>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</si>
  <si>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</si>
  <si>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</si>
  <si>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</si>
  <si>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</si>
  <si>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</si>
  <si>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</si>
  <si>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</si>
  <si>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</si>
  <si>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</si>
  <si>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</si>
  <si>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</si>
  <si>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</si>
  <si>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</si>
  <si>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</si>
  <si>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</si>
  <si>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</si>
  <si>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</si>
  <si>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</si>
  <si>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</si>
  <si>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</si>
  <si>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</si>
  <si>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</si>
  <si>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</si>
  <si>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</si>
  <si>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</si>
  <si>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</si>
  <si>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</si>
  <si>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</si>
  <si>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</si>
  <si>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</si>
  <si>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</si>
  <si>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</si>
  <si>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</si>
  <si>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</si>
  <si>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</si>
  <si>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</si>
  <si>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</si>
  <si>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</si>
  <si>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</si>
  <si>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</si>
  <si>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</si>
  <si>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</si>
  <si>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</si>
  <si>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</si>
  <si>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</si>
  <si>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</si>
  <si>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</si>
  <si>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</si>
  <si>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</si>
  <si>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</si>
  <si>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</si>
  <si>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</si>
  <si>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</si>
  <si>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</si>
  <si>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</si>
  <si>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</si>
  <si>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</si>
  <si>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</si>
  <si>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</si>
  <si>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</si>
  <si>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</si>
  <si>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</si>
  <si>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</si>
  <si>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</si>
  <si>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</si>
  <si>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</si>
  <si>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</si>
  <si>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</si>
  <si>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</si>
  <si>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</si>
  <si>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</si>
  <si>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</si>
  <si>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</si>
  <si>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</si>
  <si>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</si>
  <si>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</si>
  <si>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</si>
  <si>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</si>
  <si>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</si>
  <si>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</si>
  <si>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</si>
  <si>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</si>
  <si>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</si>
  <si>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</si>
  <si>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</si>
  <si>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</si>
  <si>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</si>
  <si>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</si>
  <si>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</si>
  <si>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</si>
  <si>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</si>
  <si>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</si>
  <si>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</si>
  <si>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</si>
  <si>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</si>
  <si>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</si>
  <si>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</si>
  <si>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</si>
  <si>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</si>
  <si>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</si>
  <si>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</si>
  <si>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</si>
  <si>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</si>
  <si>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</si>
  <si>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</si>
  <si>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</si>
  <si>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</si>
  <si>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</si>
  <si>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</si>
  <si>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</si>
  <si>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</si>
  <si>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</si>
  <si>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</si>
  <si>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</si>
  <si>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</si>
  <si>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</si>
  <si>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</si>
  <si>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</si>
  <si>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</si>
  <si>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</si>
  <si>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</si>
  <si>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</si>
  <si>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</si>
  <si>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</si>
  <si>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</si>
  <si>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</si>
  <si>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</si>
  <si>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</si>
  <si>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</si>
  <si>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</si>
  <si>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</si>
  <si>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</si>
  <si>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</si>
  <si>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</si>
  <si>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</si>
  <si>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</si>
  <si>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</si>
  <si>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</si>
  <si>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</si>
  <si>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</si>
  <si>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</si>
  <si>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</si>
  <si>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</si>
  <si>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</si>
  <si>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</si>
  <si>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</si>
  <si>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</si>
  <si>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</si>
  <si>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</si>
  <si>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</si>
  <si>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</si>
  <si>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</si>
  <si>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</si>
  <si>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</si>
  <si>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</si>
  <si>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</si>
  <si>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</si>
  <si>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</si>
  <si>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</si>
  <si>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</si>
  <si>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</si>
  <si>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</si>
  <si>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</si>
  <si>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</si>
  <si>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</si>
  <si>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</si>
  <si>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</si>
  <si>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</si>
  <si>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</si>
  <si>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</si>
  <si>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</si>
  <si>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</si>
  <si>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</si>
  <si>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</si>
  <si>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</si>
  <si>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</si>
  <si>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</si>
  <si>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</si>
  <si>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</si>
  <si>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</si>
  <si>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</si>
  <si>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</si>
  <si>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</si>
  <si>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</si>
  <si>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2021-8-08001472020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</si>
  <si>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</si>
  <si>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Alcaldia especial, industrial y portuaria de barranquilla</t>
  </si>
  <si>
    <t>0801-2013-000053</t>
  </si>
  <si>
    <t>Atencion integral en la modalidad institucional de dosciento cincuenta y cinco niños y niñas, repartidos en 2 CDI para la atencion integral en modalidad institucional a la primera infancia en los lugares descritos por el distrito de barranquilla.</t>
  </si>
  <si>
    <t>Distrito  especial, industrial y portuaria de barranquilla</t>
  </si>
  <si>
    <t>0801-2014-000112</t>
  </si>
  <si>
    <t>Aunar esfuerzos economicos, tecnicos, fisicos y administrativos para atender integralmente en la modalidad institucional a los niños y niñas en primera infancia, del distrito de Barranquilla que pertenezcan a poblacion en condiciones de vulnerabilidad, en el marco de la estrategia nacional para la atencion de primera infancia de cero a siempre.</t>
  </si>
  <si>
    <t>012015000809</t>
  </si>
  <si>
    <t>012016000765</t>
  </si>
  <si>
    <t>012017000452</t>
  </si>
  <si>
    <t>012017002469</t>
  </si>
  <si>
    <t>012019001711</t>
  </si>
  <si>
    <t>Prestacion de servicio de apoyo a la gestion para la promocion del desarrollo integral de la primera infancia.</t>
  </si>
  <si>
    <t>Prestacion de servicio de apoyo a la gestion para la atencion en educacion inicial a la primera infancia en el marco de la politica de estado para el desarrollo integral de la primera infancia de cero a siempre.</t>
  </si>
  <si>
    <t>012020001477</t>
  </si>
  <si>
    <t>FEGUIS MIRANDA JULIO</t>
  </si>
  <si>
    <t>Calle 29 # 28-96</t>
  </si>
  <si>
    <t>3016421122</t>
  </si>
  <si>
    <t>fridojose1@yahoo.es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</si>
</sst>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 /><Relationship Id="rId13" Type="http://schemas.openxmlformats.org/officeDocument/2006/relationships/customXml" Target="../customXml/item3.xml" /><Relationship Id="rId3" Type="http://schemas.openxmlformats.org/officeDocument/2006/relationships/worksheet" Target="worksheets/sheet3.xml" /><Relationship Id="rId7" Type="http://schemas.openxmlformats.org/officeDocument/2006/relationships/connections" Target="connections.xml" /><Relationship Id="rId12" Type="http://schemas.openxmlformats.org/officeDocument/2006/relationships/customXml" Target="../customXml/item2.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11" Type="http://schemas.openxmlformats.org/officeDocument/2006/relationships/customXml" Target="../customXml/item1.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 Id="rId14" Type="http://schemas.openxmlformats.org/officeDocument/2006/relationships/customXml" Target="../customXml/item4.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otalsRowShown="0" headerRowDxfId="42" tableBorderDxfId="41">
  <tableColumns count="15">
    <tableColumn id="1" xr3:uid="{00000000-0010-0000-0000-000001000000}" name="No." dataDxfId="40"/>
    <tableColumn id="2" xr3:uid="{00000000-0010-0000-0000-000002000000}" name="Entidad contratante" dataDxfId="39"/>
    <tableColumn id="3" xr3:uid="{00000000-0010-0000-0000-000003000000}" name="Sector" dataDxfId="38"/>
    <tableColumn id="4" xr3:uid="{00000000-0010-0000-0000-000004000000}" name="Número de contrato" dataDxfId="37"/>
    <tableColumn id="5" xr3:uid="{00000000-0010-0000-0000-000005000000}" name="Fecha  Inicio (dd/mm/aaaa)" dataDxfId="36"/>
    <tableColumn id="6" xr3:uid="{00000000-0010-0000-0000-000006000000}" name="Fecha  terminación (dd/mm/aaaa)" dataDxfId="35"/>
    <tableColumn id="7" xr3:uid="{00000000-0010-0000-0000-000007000000}" name="Experiencia (meses)" dataDxfId="34"/>
    <tableColumn id="8" xr3:uid="{00000000-0010-0000-0000-000008000000}" name="Objeto del contrato" dataDxfId="33"/>
    <tableColumn id="9" xr3:uid="{00000000-0010-0000-0000-000009000000}" name="Departamento" dataDxfId="32"/>
    <tableColumn id="10" xr3:uid="{00000000-0010-0000-0000-00000A000000}" name="Municipio" dataDxfId="31"/>
    <tableColumn id="11" xr3:uid="{00000000-0010-0000-0000-00000B000000}" name="Valor del contrato" dataDxfId="30"/>
    <tableColumn id="12" xr3:uid="{00000000-0010-0000-0000-00000C000000}" name="Unión Temporal / Consorcio" dataDxfId="29"/>
    <tableColumn id="13" xr3:uid="{00000000-0010-0000-0000-00000D000000}" name="% participación" dataDxfId="28"/>
    <tableColumn id="14" xr3:uid="{00000000-0010-0000-0000-00000E000000}" name="Estado" dataDxfId="27"/>
    <tableColumn id="15" xr3:uid="{00000000-0010-0000-0000-00000F000000}" name="Experiencia Registrada para habilitación en banco" dataDxfId="2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otalsRowShown="0" headerRowDxfId="25" tableBorderDxfId="24">
  <tableColumns count="15">
    <tableColumn id="1" xr3:uid="{00000000-0010-0000-0100-000001000000}" name="No." dataDxfId="23"/>
    <tableColumn id="2" xr3:uid="{00000000-0010-0000-0100-000002000000}" name="Entidad contratante" dataDxfId="22"/>
    <tableColumn id="3" xr3:uid="{00000000-0010-0000-0100-000003000000}" name="Sector" dataDxfId="21"/>
    <tableColumn id="4" xr3:uid="{00000000-0010-0000-0100-000004000000}" name="Número de contrato" dataDxfId="20"/>
    <tableColumn id="5" xr3:uid="{00000000-0010-0000-0100-000005000000}" name="Fecha  Inicio (dd/mm/aaaa)" dataDxfId="19"/>
    <tableColumn id="6" xr3:uid="{00000000-0010-0000-0100-000006000000}" name="Fecha  terminación (dd/mm/aaaa)" dataDxfId="18"/>
    <tableColumn id="7" xr3:uid="{00000000-0010-0000-0100-000007000000}" name="Experiencia (meses)" dataDxfId="17"/>
    <tableColumn id="8" xr3:uid="{00000000-0010-0000-0100-000008000000}" name="Objeto del contrato" dataDxfId="16"/>
    <tableColumn id="9" xr3:uid="{00000000-0010-0000-0100-000009000000}" name="Departamento" dataDxfId="15"/>
    <tableColumn id="10" xr3:uid="{00000000-0010-0000-0100-00000A000000}" name="Municipio" dataDxfId="14"/>
    <tableColumn id="11" xr3:uid="{00000000-0010-0000-0100-00000B000000}" name="Valor del contrato" dataDxfId="13"/>
    <tableColumn id="12" xr3:uid="{00000000-0010-0000-0100-00000C000000}" name="Valor en SMMLV" dataDxfId="12"/>
    <tableColumn id="13" xr3:uid="{00000000-0010-0000-0100-00000D000000}" name="Unión Temporal / Consorcio" dataDxfId="11"/>
    <tableColumn id="14" xr3:uid="{00000000-0010-0000-0100-00000E000000}" name="% participación" dataDxfId="10"/>
    <tableColumn id="15" xr3:uid="{00000000-0010-0000-0100-00000F000000}" name="Estado" dataDxfId="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otalsRowShown="0" headerRowDxfId="8" dataDxfId="7" tableBorderDxfId="6">
  <autoFilter ref="I19:N35" xr:uid="{00000000-0009-0000-0100-000047000000}"/>
  <tableColumns count="6">
    <tableColumn id="1" xr3:uid="{00000000-0010-0000-0200-000001000000}" name="Departamento" dataDxfId="5"/>
    <tableColumn id="2" xr3:uid="{00000000-0010-0000-0200-000002000000}" name="Municipio" dataDxfId="4"/>
    <tableColumn id="3" xr3:uid="{00000000-0010-0000-0200-000003000000}" name="Valor invitación" dataDxfId="3"/>
    <tableColumn id="4" xr3:uid="{00000000-0010-0000-0200-000004000000}" name="Fecha inicio" dataDxfId="2"/>
    <tableColumn id="5" xr3:uid="{00000000-0010-0000-0200-000005000000}" name="Fecha final" dataDxfId="1"/>
    <tableColumn id="6" xr3:uid="{00000000-0010-0000-0200-000006000000}" name="Tiempo ejecución (meses)" dataDxfId="0">
      <calculatedColumnFormula>+(M20-L20)/30</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 /><Relationship Id="rId2" Type="http://schemas.openxmlformats.org/officeDocument/2006/relationships/drawing" Target="../drawings/drawing1.xml" /><Relationship Id="rId1" Type="http://schemas.openxmlformats.org/officeDocument/2006/relationships/printerSettings" Target="../printerSettings/printerSettings1.bin" /><Relationship Id="rId5" Type="http://schemas.openxmlformats.org/officeDocument/2006/relationships/table" Target="../tables/table3.xml" /><Relationship Id="rId4" Type="http://schemas.openxmlformats.org/officeDocument/2006/relationships/table" Target="../tables/table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55" zoomScaleNormal="55" zoomScaleSheetLayoutView="40" zoomScalePageLayoutView="40" workbookViewId="0">
      <selection activeCell="E22" sqref="E22"/>
    </sheetView>
  </sheetViews>
  <sheetFormatPr defaultColWidth="0" defaultRowHeight="15" zeroHeight="1" outlineLevelRow="1" x14ac:dyDescent="0.2"/>
  <cols>
    <col min="1" max="1" width="6.9921875" style="4" customWidth="1"/>
    <col min="2" max="2" width="55.2890625" style="4" customWidth="1"/>
    <col min="3" max="3" width="31.4765625" style="4" customWidth="1"/>
    <col min="4" max="4" width="23.40625" style="4" customWidth="1"/>
    <col min="5" max="5" width="28.65234375" style="4" customWidth="1"/>
    <col min="6" max="6" width="34.97265625" style="4" customWidth="1"/>
    <col min="7" max="7" width="23.40625" style="4" customWidth="1"/>
    <col min="8" max="8" width="79.3671875" style="4" customWidth="1"/>
    <col min="9" max="9" width="42.375" style="4" customWidth="1"/>
    <col min="10" max="10" width="27.84375" style="4" customWidth="1"/>
    <col min="11" max="12" width="21.38671875" style="4" customWidth="1"/>
    <col min="13" max="13" width="12.5078125" style="4" customWidth="1"/>
    <col min="14" max="14" width="22.59765625" style="4" customWidth="1"/>
    <col min="15" max="15" width="29.19140625" style="4" customWidth="1"/>
    <col min="16" max="16" width="4.3046875" style="75" customWidth="1"/>
    <col min="17" max="17" width="9.4140625" style="4" hidden="1"/>
    <col min="18" max="18" width="14.390625" style="4" hidden="1"/>
    <col min="19" max="19" width="15.19921875" style="4" hidden="1"/>
    <col min="20" max="20" width="12.9140625" style="4" hidden="1"/>
    <col min="21" max="21" width="16.94921875" style="4" hidden="1"/>
    <col min="22" max="22" width="7.93359375" style="4" hidden="1"/>
    <col min="23" max="23" width="15.6015625" style="4" hidden="1"/>
    <col min="24" max="24" width="18.0234375" style="4" hidden="1"/>
    <col min="25" max="25" width="14.796875" style="4" hidden="1"/>
    <col min="26" max="26" width="13.71875" style="4" hidden="1"/>
    <col min="27" max="27" width="11.8359375" style="4" hidden="1"/>
    <col min="28" max="28" width="20.17578125" style="4" hidden="1"/>
    <col min="29" max="16383" width="1.74609375" style="4" hidden="1"/>
    <col min="16384" max="16384" width="9.953125" style="4" hidden="1"/>
  </cols>
  <sheetData>
    <row r="1" spans="1:20" ht="15.75" thickBot="1" x14ac:dyDescent="0.25"/>
    <row r="2" spans="1:20" ht="33" customHeight="1" x14ac:dyDescent="0.2">
      <c r="A2" s="13"/>
      <c r="B2" s="15"/>
      <c r="C2" s="217" t="s">
        <v>2653</v>
      </c>
      <c r="D2" s="218"/>
      <c r="E2" s="218"/>
      <c r="F2" s="218"/>
      <c r="G2" s="218"/>
      <c r="H2" s="218"/>
      <c r="I2" s="218"/>
      <c r="J2" s="218"/>
      <c r="K2" s="218"/>
      <c r="L2" s="238" t="s">
        <v>2640</v>
      </c>
      <c r="M2" s="238"/>
      <c r="N2" s="243" t="s">
        <v>2641</v>
      </c>
      <c r="O2" s="244"/>
    </row>
    <row r="3" spans="1:20" ht="33" customHeight="1" x14ac:dyDescent="0.2">
      <c r="A3" s="9"/>
      <c r="B3" s="8"/>
      <c r="C3" s="219"/>
      <c r="D3" s="220"/>
      <c r="E3" s="220"/>
      <c r="F3" s="220"/>
      <c r="G3" s="220"/>
      <c r="H3" s="220"/>
      <c r="I3" s="220"/>
      <c r="J3" s="220"/>
      <c r="K3" s="220"/>
      <c r="L3" s="245" t="s">
        <v>1</v>
      </c>
      <c r="M3" s="245"/>
      <c r="N3" s="245" t="s">
        <v>2642</v>
      </c>
      <c r="O3" s="247"/>
    </row>
    <row r="4" spans="1:20" ht="24.75" customHeight="1" thickBot="1" x14ac:dyDescent="0.25">
      <c r="A4" s="10"/>
      <c r="B4" s="12"/>
      <c r="C4" s="221"/>
      <c r="D4" s="222"/>
      <c r="E4" s="222"/>
      <c r="F4" s="222"/>
      <c r="G4" s="222"/>
      <c r="H4" s="222"/>
      <c r="I4" s="222"/>
      <c r="J4" s="222"/>
      <c r="K4" s="222"/>
      <c r="L4" s="248" t="s">
        <v>0</v>
      </c>
      <c r="M4" s="248"/>
      <c r="N4" s="248"/>
      <c r="O4" s="249"/>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2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2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x14ac:dyDescent="0.2">
      <c r="A14" s="13"/>
      <c r="B14" s="14"/>
      <c r="C14" s="106" t="s">
        <v>2662</v>
      </c>
      <c r="D14" s="14"/>
      <c r="E14" s="14"/>
      <c r="F14" s="14"/>
      <c r="G14" s="14"/>
      <c r="H14" s="14"/>
      <c r="I14" s="14"/>
      <c r="J14" s="14"/>
      <c r="K14" s="14"/>
      <c r="L14" s="14"/>
      <c r="M14" s="14"/>
      <c r="N14" s="14"/>
      <c r="O14" s="15"/>
    </row>
    <row r="15" spans="1:20" ht="19.5" customHeight="1" thickBot="1" x14ac:dyDescent="0.25">
      <c r="A15" s="9"/>
      <c r="B15" s="32" t="s">
        <v>2635</v>
      </c>
      <c r="C15" s="155" t="s">
        <v>2676</v>
      </c>
      <c r="D15" s="35"/>
      <c r="E15" s="35"/>
      <c r="F15" s="5"/>
      <c r="G15" s="32" t="s">
        <v>1168</v>
      </c>
      <c r="H15" s="103" t="s">
        <v>163</v>
      </c>
      <c r="I15" s="32" t="s">
        <v>2624</v>
      </c>
      <c r="J15" s="108" t="s">
        <v>2626</v>
      </c>
      <c r="L15" s="223" t="s">
        <v>8</v>
      </c>
      <c r="M15" s="223"/>
      <c r="N15" s="127" t="s">
        <v>2663</v>
      </c>
      <c r="O15" s="8"/>
      <c r="Q15" s="51"/>
      <c r="R15" s="51"/>
      <c r="S15" s="51"/>
      <c r="T15" s="51"/>
    </row>
    <row r="16" spans="1:20" ht="15.75"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3" t="s">
        <v>21</v>
      </c>
      <c r="B17" s="204"/>
      <c r="C17" s="204"/>
      <c r="D17" s="204"/>
      <c r="E17" s="204"/>
      <c r="F17" s="204"/>
      <c r="G17" s="204"/>
      <c r="H17" s="203" t="s">
        <v>12</v>
      </c>
      <c r="I17" s="204"/>
      <c r="J17" s="204"/>
      <c r="K17" s="204"/>
      <c r="L17" s="204"/>
      <c r="M17" s="204"/>
      <c r="N17" s="204"/>
      <c r="O17" s="205"/>
      <c r="P17" s="76"/>
    </row>
    <row r="18" spans="1:23" x14ac:dyDescent="0.2">
      <c r="A18" s="9"/>
      <c r="B18" s="5"/>
      <c r="C18" s="5"/>
      <c r="D18" s="5"/>
      <c r="E18" s="5"/>
      <c r="F18" s="5"/>
      <c r="G18" s="5"/>
      <c r="H18" s="9"/>
      <c r="I18" s="5"/>
      <c r="J18" s="5"/>
      <c r="K18" s="5"/>
      <c r="L18" s="5"/>
      <c r="M18" s="5"/>
      <c r="N18" s="5"/>
      <c r="O18" s="8"/>
    </row>
    <row r="19" spans="1:23" ht="24.6" customHeight="1" x14ac:dyDescent="0.2">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
      <c r="A20" s="9"/>
      <c r="B20" s="109">
        <v>900395907</v>
      </c>
      <c r="C20" s="5"/>
      <c r="D20" s="73"/>
      <c r="E20" s="5"/>
      <c r="F20" s="5"/>
      <c r="G20" s="5"/>
      <c r="H20" s="242"/>
      <c r="I20" s="148" t="s">
        <v>163</v>
      </c>
      <c r="J20" s="149" t="s">
        <v>165</v>
      </c>
      <c r="K20" s="150">
        <v>2183386960</v>
      </c>
      <c r="L20" s="151"/>
      <c r="M20" s="151">
        <v>44196</v>
      </c>
      <c r="N20" s="134">
        <f>+(M20-L20)/30</f>
        <v>1473.2</v>
      </c>
      <c r="O20" s="137"/>
      <c r="U20" s="133"/>
      <c r="V20" s="105">
        <f ca="1">NOW()</f>
        <v>44194.769787847225</v>
      </c>
      <c r="W20" s="105">
        <f ca="1">NOW()</f>
        <v>44194.769787847225</v>
      </c>
    </row>
    <row r="21" spans="1:23" ht="30" customHeight="1" outlineLevel="1" x14ac:dyDescent="0.2">
      <c r="A21" s="9"/>
      <c r="B21" s="71"/>
      <c r="C21" s="5"/>
      <c r="D21" s="5"/>
      <c r="E21" s="5"/>
      <c r="F21" s="5"/>
      <c r="G21" s="5"/>
      <c r="H21" s="70"/>
      <c r="I21" s="148"/>
      <c r="J21" s="149"/>
      <c r="K21" s="150"/>
      <c r="L21" s="151"/>
      <c r="M21" s="151"/>
      <c r="N21" s="134">
        <f t="shared" ref="N21:N35" si="0">+(M21-L21)/30</f>
        <v>0</v>
      </c>
      <c r="O21" s="138"/>
    </row>
    <row r="22" spans="1:23" ht="30" customHeight="1" outlineLevel="1" x14ac:dyDescent="0.2">
      <c r="A22" s="9"/>
      <c r="B22" s="71"/>
      <c r="C22" s="5"/>
      <c r="D22" s="5"/>
      <c r="E22" s="5"/>
      <c r="F22" s="5"/>
      <c r="G22" s="5"/>
      <c r="H22" s="70"/>
      <c r="I22" s="148"/>
      <c r="J22" s="149"/>
      <c r="K22" s="150"/>
      <c r="L22" s="151"/>
      <c r="M22" s="151"/>
      <c r="N22" s="135">
        <f t="shared" ref="N22:N33" si="1">+(M22-L22)/30</f>
        <v>0</v>
      </c>
      <c r="O22" s="138"/>
    </row>
    <row r="23" spans="1:23" ht="30" customHeight="1" outlineLevel="1" x14ac:dyDescent="0.2">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
      <c r="A24" s="9"/>
      <c r="B24" s="101"/>
      <c r="C24" s="21"/>
      <c r="D24" s="21"/>
      <c r="E24" s="21"/>
      <c r="F24" s="5"/>
      <c r="G24" s="5"/>
      <c r="H24" s="70"/>
      <c r="I24" s="148"/>
      <c r="J24" s="149"/>
      <c r="K24" s="150"/>
      <c r="L24" s="151"/>
      <c r="M24" s="151"/>
      <c r="N24" s="135">
        <f t="shared" si="1"/>
        <v>0</v>
      </c>
      <c r="O24" s="138"/>
    </row>
    <row r="25" spans="1:23" ht="30" customHeight="1" outlineLevel="1" x14ac:dyDescent="0.2">
      <c r="A25" s="9"/>
      <c r="B25" s="101"/>
      <c r="C25" s="21"/>
      <c r="D25" s="21"/>
      <c r="E25" s="21"/>
      <c r="F25" s="5"/>
      <c r="G25" s="5"/>
      <c r="H25" s="70"/>
      <c r="I25" s="148"/>
      <c r="J25" s="149"/>
      <c r="K25" s="150"/>
      <c r="L25" s="151"/>
      <c r="M25" s="151"/>
      <c r="N25" s="135">
        <f t="shared" si="1"/>
        <v>0</v>
      </c>
      <c r="O25" s="138"/>
    </row>
    <row r="26" spans="1:23" ht="30" customHeight="1" outlineLevel="1" x14ac:dyDescent="0.2">
      <c r="A26" s="9"/>
      <c r="B26" s="101"/>
      <c r="C26" s="21"/>
      <c r="D26" s="21"/>
      <c r="E26" s="21"/>
      <c r="F26" s="5"/>
      <c r="G26" s="5"/>
      <c r="H26" s="70"/>
      <c r="I26" s="148"/>
      <c r="J26" s="149"/>
      <c r="K26" s="150"/>
      <c r="L26" s="151"/>
      <c r="M26" s="151"/>
      <c r="N26" s="135">
        <f t="shared" si="1"/>
        <v>0</v>
      </c>
      <c r="O26" s="138"/>
    </row>
    <row r="27" spans="1:23" ht="30" customHeight="1" outlineLevel="1" x14ac:dyDescent="0.2">
      <c r="A27" s="9"/>
      <c r="B27" s="101"/>
      <c r="C27" s="21"/>
      <c r="D27" s="21"/>
      <c r="E27" s="21"/>
      <c r="F27" s="5"/>
      <c r="G27" s="5"/>
      <c r="H27" s="70"/>
      <c r="I27" s="148"/>
      <c r="J27" s="149"/>
      <c r="K27" s="150"/>
      <c r="L27" s="151"/>
      <c r="M27" s="151"/>
      <c r="N27" s="135">
        <f t="shared" si="1"/>
        <v>0</v>
      </c>
      <c r="O27" s="138"/>
    </row>
    <row r="28" spans="1:23" ht="30" customHeight="1" outlineLevel="1" x14ac:dyDescent="0.2">
      <c r="A28" s="9"/>
      <c r="B28" s="101"/>
      <c r="C28" s="21"/>
      <c r="D28" s="21"/>
      <c r="E28" s="21"/>
      <c r="F28" s="5"/>
      <c r="G28" s="5"/>
      <c r="H28" s="70"/>
      <c r="I28" s="148"/>
      <c r="J28" s="149"/>
      <c r="K28" s="150"/>
      <c r="L28" s="151"/>
      <c r="M28" s="151"/>
      <c r="N28" s="135">
        <f t="shared" si="1"/>
        <v>0</v>
      </c>
      <c r="O28" s="138"/>
    </row>
    <row r="29" spans="1:23" ht="30" customHeight="1" outlineLevel="1" x14ac:dyDescent="0.2">
      <c r="A29" s="9"/>
      <c r="B29" s="71"/>
      <c r="C29" s="5"/>
      <c r="D29" s="5"/>
      <c r="E29" s="5"/>
      <c r="F29" s="5"/>
      <c r="G29" s="5"/>
      <c r="H29" s="70"/>
      <c r="I29" s="148"/>
      <c r="J29" s="149"/>
      <c r="K29" s="150"/>
      <c r="L29" s="151"/>
      <c r="M29" s="151"/>
      <c r="N29" s="135">
        <f t="shared" si="1"/>
        <v>0</v>
      </c>
      <c r="O29" s="138"/>
    </row>
    <row r="30" spans="1:23" ht="30" customHeight="1" outlineLevel="1" x14ac:dyDescent="0.2">
      <c r="A30" s="9"/>
      <c r="B30" s="71"/>
      <c r="C30" s="5"/>
      <c r="D30" s="5"/>
      <c r="E30" s="5"/>
      <c r="F30" s="5"/>
      <c r="G30" s="5"/>
      <c r="H30" s="70"/>
      <c r="I30" s="148"/>
      <c r="J30" s="149"/>
      <c r="K30" s="150"/>
      <c r="L30" s="151"/>
      <c r="M30" s="151"/>
      <c r="N30" s="135">
        <f t="shared" si="1"/>
        <v>0</v>
      </c>
      <c r="O30" s="138"/>
    </row>
    <row r="31" spans="1:23" ht="30" customHeight="1" outlineLevel="1" x14ac:dyDescent="0.2">
      <c r="A31" s="9"/>
      <c r="B31" s="71"/>
      <c r="C31" s="5"/>
      <c r="D31" s="5"/>
      <c r="E31" s="5"/>
      <c r="F31" s="5"/>
      <c r="G31" s="5"/>
      <c r="H31" s="70"/>
      <c r="I31" s="148"/>
      <c r="J31" s="149"/>
      <c r="K31" s="150"/>
      <c r="L31" s="151"/>
      <c r="M31" s="151"/>
      <c r="N31" s="135">
        <f t="shared" si="1"/>
        <v>0</v>
      </c>
      <c r="O31" s="138"/>
    </row>
    <row r="32" spans="1:23" ht="30" customHeight="1" outlineLevel="1" x14ac:dyDescent="0.2">
      <c r="A32" s="9"/>
      <c r="B32" s="71"/>
      <c r="C32" s="5"/>
      <c r="D32" s="5"/>
      <c r="E32" s="5"/>
      <c r="F32" s="5"/>
      <c r="G32" s="5"/>
      <c r="H32" s="70"/>
      <c r="I32" s="148"/>
      <c r="J32" s="149"/>
      <c r="K32" s="150"/>
      <c r="L32" s="151"/>
      <c r="M32" s="151"/>
      <c r="N32" s="135">
        <f t="shared" si="1"/>
        <v>0</v>
      </c>
      <c r="O32" s="138"/>
    </row>
    <row r="33" spans="1:16" ht="30" customHeight="1" outlineLevel="1" x14ac:dyDescent="0.2">
      <c r="A33" s="9"/>
      <c r="B33" s="71"/>
      <c r="C33" s="5"/>
      <c r="D33" s="5"/>
      <c r="E33" s="5"/>
      <c r="F33" s="5"/>
      <c r="G33" s="5"/>
      <c r="H33" s="70"/>
      <c r="I33" s="148"/>
      <c r="J33" s="149"/>
      <c r="K33" s="150"/>
      <c r="L33" s="151"/>
      <c r="M33" s="151"/>
      <c r="N33" s="135">
        <f t="shared" si="1"/>
        <v>0</v>
      </c>
      <c r="O33" s="138"/>
    </row>
    <row r="34" spans="1:16" ht="30" customHeight="1" outlineLevel="1" x14ac:dyDescent="0.2">
      <c r="A34" s="9"/>
      <c r="B34" s="71"/>
      <c r="C34" s="5"/>
      <c r="D34" s="5"/>
      <c r="E34" s="5"/>
      <c r="F34" s="5"/>
      <c r="G34" s="5"/>
      <c r="H34" s="70"/>
      <c r="I34" s="148"/>
      <c r="J34" s="149"/>
      <c r="K34" s="150"/>
      <c r="L34" s="151"/>
      <c r="M34" s="151"/>
      <c r="N34" s="135">
        <f t="shared" si="0"/>
        <v>0</v>
      </c>
      <c r="O34" s="138"/>
    </row>
    <row r="35" spans="1:16" ht="30" customHeight="1" outlineLevel="1" x14ac:dyDescent="0.2">
      <c r="A35" s="9"/>
      <c r="B35" s="71"/>
      <c r="C35" s="5"/>
      <c r="D35" s="5"/>
      <c r="E35" s="5"/>
      <c r="F35" s="5"/>
      <c r="G35" s="5"/>
      <c r="H35" s="70"/>
      <c r="I35" s="148"/>
      <c r="J35" s="149"/>
      <c r="K35" s="150"/>
      <c r="L35" s="151"/>
      <c r="M35" s="151"/>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8"/>
      <c r="I37" s="129"/>
      <c r="J37" s="129"/>
      <c r="K37" s="129"/>
      <c r="L37" s="129"/>
      <c r="M37" s="129"/>
      <c r="N37" s="129"/>
      <c r="O37" s="130"/>
    </row>
    <row r="38" spans="1:16" ht="21" customHeight="1" x14ac:dyDescent="0.2">
      <c r="A38" s="9"/>
      <c r="B38" s="237" t="str">
        <f>VLOOKUP(B20,EAS!A2:B1439,2,0)</f>
        <v>FUNDACIÓN LA SANTÍSIMA TRINIDAD</v>
      </c>
      <c r="C38" s="237"/>
      <c r="D38" s="237"/>
      <c r="E38" s="237"/>
      <c r="F38" s="237"/>
      <c r="G38" s="5"/>
      <c r="H38" s="131"/>
      <c r="I38" s="246" t="s">
        <v>7</v>
      </c>
      <c r="J38" s="246"/>
      <c r="K38" s="246"/>
      <c r="L38" s="246"/>
      <c r="M38" s="246"/>
      <c r="N38" s="246"/>
      <c r="O38" s="132"/>
    </row>
    <row r="39" spans="1:16" ht="42.95" customHeight="1" thickBot="1" x14ac:dyDescent="0.25">
      <c r="A39" s="10"/>
      <c r="B39" s="11"/>
      <c r="C39" s="11"/>
      <c r="D39" s="11"/>
      <c r="E39" s="11"/>
      <c r="F39" s="11"/>
      <c r="G39" s="11"/>
      <c r="H39" s="10"/>
      <c r="I39" s="232" t="s">
        <v>2677</v>
      </c>
      <c r="J39" s="232"/>
      <c r="K39" s="232"/>
      <c r="L39" s="232"/>
      <c r="M39" s="232"/>
      <c r="N39" s="232"/>
      <c r="O39" s="12"/>
    </row>
    <row r="40" spans="1:16" ht="15.75" thickBot="1" x14ac:dyDescent="0.25"/>
    <row r="41" spans="1:16" s="19" customFormat="1" ht="31.5" customHeight="1" thickBot="1" x14ac:dyDescent="0.25">
      <c r="A41" s="203" t="s">
        <v>3</v>
      </c>
      <c r="B41" s="204"/>
      <c r="C41" s="204"/>
      <c r="D41" s="204"/>
      <c r="E41" s="204"/>
      <c r="F41" s="204"/>
      <c r="G41" s="204"/>
      <c r="H41" s="204"/>
      <c r="I41" s="204"/>
      <c r="J41" s="204"/>
      <c r="K41" s="204"/>
      <c r="L41" s="204"/>
      <c r="M41" s="204"/>
      <c r="N41" s="204"/>
      <c r="O41" s="205"/>
      <c r="P41" s="76"/>
    </row>
    <row r="42" spans="1:16" ht="8.25" customHeight="1" thickBot="1" x14ac:dyDescent="0.25"/>
    <row r="43" spans="1:16" s="19" customFormat="1" ht="31.5" customHeight="1" thickBot="1" x14ac:dyDescent="0.25">
      <c r="A43" s="181" t="s">
        <v>4</v>
      </c>
      <c r="B43" s="182"/>
      <c r="C43" s="182"/>
      <c r="D43" s="182"/>
      <c r="E43" s="182"/>
      <c r="F43" s="182"/>
      <c r="G43" s="182"/>
      <c r="H43" s="182"/>
      <c r="I43" s="182"/>
      <c r="J43" s="182"/>
      <c r="K43" s="182"/>
      <c r="L43" s="182"/>
      <c r="M43" s="182"/>
      <c r="N43" s="182"/>
      <c r="O43" s="183"/>
      <c r="P43" s="76"/>
    </row>
    <row r="44" spans="1:16" ht="15" customHeight="1" x14ac:dyDescent="0.2">
      <c r="A44" s="184" t="s">
        <v>2654</v>
      </c>
      <c r="B44" s="185"/>
      <c r="C44" s="185"/>
      <c r="D44" s="185"/>
      <c r="E44" s="185"/>
      <c r="F44" s="185"/>
      <c r="G44" s="185"/>
      <c r="H44" s="185"/>
      <c r="I44" s="185"/>
      <c r="J44" s="185"/>
      <c r="K44" s="185"/>
      <c r="L44" s="185"/>
      <c r="M44" s="185"/>
      <c r="N44" s="185"/>
      <c r="O44" s="186"/>
    </row>
    <row r="45" spans="1:16" x14ac:dyDescent="0.2">
      <c r="A45" s="187"/>
      <c r="B45" s="188"/>
      <c r="C45" s="188"/>
      <c r="D45" s="188"/>
      <c r="E45" s="188"/>
      <c r="F45" s="188"/>
      <c r="G45" s="188"/>
      <c r="H45" s="188"/>
      <c r="I45" s="188"/>
      <c r="J45" s="188"/>
      <c r="K45" s="188"/>
      <c r="L45" s="188"/>
      <c r="M45" s="188"/>
      <c r="N45" s="188"/>
      <c r="O45" s="189"/>
    </row>
    <row r="46" spans="1:16" s="1" customFormat="1" ht="26.25" customHeight="1" x14ac:dyDescent="0.1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2">
        <v>1</v>
      </c>
      <c r="B48" s="111" t="s">
        <v>2678</v>
      </c>
      <c r="C48" s="112" t="s">
        <v>31</v>
      </c>
      <c r="D48" s="110" t="s">
        <v>2679</v>
      </c>
      <c r="E48" s="144">
        <v>41340</v>
      </c>
      <c r="F48" s="144">
        <v>41639</v>
      </c>
      <c r="G48" s="159">
        <f>IF(AND(E48&lt;&gt;"",F48&lt;&gt;""),((F48-E48)/30),"")</f>
        <v>9.9666666666666668</v>
      </c>
      <c r="H48" s="114" t="s">
        <v>2680</v>
      </c>
      <c r="I48" s="113" t="s">
        <v>163</v>
      </c>
      <c r="J48" s="113" t="s">
        <v>165</v>
      </c>
      <c r="K48" s="116">
        <v>726797175</v>
      </c>
      <c r="L48" s="115" t="s">
        <v>1148</v>
      </c>
      <c r="M48" s="117"/>
      <c r="N48" s="115" t="s">
        <v>27</v>
      </c>
      <c r="O48" s="115" t="s">
        <v>26</v>
      </c>
      <c r="P48" s="78"/>
    </row>
    <row r="49" spans="1:16" s="6" customFormat="1" ht="24.75" customHeight="1" x14ac:dyDescent="0.2">
      <c r="A49" s="142">
        <v>2</v>
      </c>
      <c r="B49" s="121" t="s">
        <v>2681</v>
      </c>
      <c r="C49" s="112" t="s">
        <v>31</v>
      </c>
      <c r="D49" s="120" t="s">
        <v>2682</v>
      </c>
      <c r="E49" s="144">
        <v>41663</v>
      </c>
      <c r="F49" s="144">
        <v>41992</v>
      </c>
      <c r="G49" s="159">
        <f t="shared" ref="G49:G50" si="2">IF(AND(E49&lt;&gt;"",F49&lt;&gt;""),((F49-E49)/30),"")</f>
        <v>10.966666666666667</v>
      </c>
      <c r="H49" s="114" t="s">
        <v>2683</v>
      </c>
      <c r="I49" s="113" t="s">
        <v>163</v>
      </c>
      <c r="J49" s="113" t="s">
        <v>165</v>
      </c>
      <c r="K49" s="116">
        <v>660843352</v>
      </c>
      <c r="L49" s="115" t="s">
        <v>1148</v>
      </c>
      <c r="M49" s="117"/>
      <c r="N49" s="115" t="s">
        <v>27</v>
      </c>
      <c r="O49" s="115" t="s">
        <v>26</v>
      </c>
      <c r="P49" s="78"/>
    </row>
    <row r="50" spans="1:16" s="6" customFormat="1" ht="24.75" customHeight="1" x14ac:dyDescent="0.2">
      <c r="A50" s="142">
        <v>3</v>
      </c>
      <c r="B50" s="121" t="s">
        <v>2681</v>
      </c>
      <c r="C50" s="112" t="s">
        <v>31</v>
      </c>
      <c r="D50" s="120" t="s">
        <v>2684</v>
      </c>
      <c r="E50" s="144">
        <v>42037</v>
      </c>
      <c r="F50" s="144">
        <v>42353</v>
      </c>
      <c r="G50" s="159">
        <f t="shared" si="2"/>
        <v>10.533333333333333</v>
      </c>
      <c r="H50" s="121" t="s">
        <v>2683</v>
      </c>
      <c r="I50" s="113" t="s">
        <v>163</v>
      </c>
      <c r="J50" s="113" t="s">
        <v>165</v>
      </c>
      <c r="K50" s="116">
        <v>744158850</v>
      </c>
      <c r="L50" s="115" t="s">
        <v>1148</v>
      </c>
      <c r="M50" s="117"/>
      <c r="N50" s="115" t="s">
        <v>27</v>
      </c>
      <c r="O50" s="115" t="s">
        <v>26</v>
      </c>
      <c r="P50" s="78"/>
    </row>
    <row r="51" spans="1:16" s="6" customFormat="1" ht="24.75" customHeight="1" outlineLevel="1" x14ac:dyDescent="0.2">
      <c r="A51" s="142">
        <v>4</v>
      </c>
      <c r="B51" s="121" t="s">
        <v>2681</v>
      </c>
      <c r="C51" s="112" t="s">
        <v>31</v>
      </c>
      <c r="D51" s="110" t="s">
        <v>2685</v>
      </c>
      <c r="E51" s="144">
        <v>42424</v>
      </c>
      <c r="F51" s="144">
        <v>42735</v>
      </c>
      <c r="G51" s="159">
        <f t="shared" ref="G51:G107" si="3">IF(AND(E51&lt;&gt;"",F51&lt;&gt;""),((F51-E51)/30),"")</f>
        <v>10.366666666666667</v>
      </c>
      <c r="H51" s="121" t="s">
        <v>2683</v>
      </c>
      <c r="I51" s="113" t="s">
        <v>163</v>
      </c>
      <c r="J51" s="113" t="s">
        <v>165</v>
      </c>
      <c r="K51" s="116">
        <v>1088949000</v>
      </c>
      <c r="L51" s="115" t="s">
        <v>1148</v>
      </c>
      <c r="M51" s="117"/>
      <c r="N51" s="115" t="s">
        <v>27</v>
      </c>
      <c r="O51" s="115" t="s">
        <v>26</v>
      </c>
      <c r="P51" s="78"/>
    </row>
    <row r="52" spans="1:16" s="7" customFormat="1" ht="24.75" customHeight="1" outlineLevel="1" x14ac:dyDescent="0.2">
      <c r="A52" s="143">
        <v>5</v>
      </c>
      <c r="B52" s="121" t="s">
        <v>2681</v>
      </c>
      <c r="C52" s="112" t="s">
        <v>31</v>
      </c>
      <c r="D52" s="110" t="s">
        <v>2686</v>
      </c>
      <c r="E52" s="144">
        <v>42811</v>
      </c>
      <c r="F52" s="144">
        <v>43056</v>
      </c>
      <c r="G52" s="159">
        <f t="shared" si="3"/>
        <v>8.1666666666666661</v>
      </c>
      <c r="H52" s="121" t="s">
        <v>2683</v>
      </c>
      <c r="I52" s="113" t="s">
        <v>163</v>
      </c>
      <c r="J52" s="113" t="s">
        <v>165</v>
      </c>
      <c r="K52" s="116">
        <v>1715186060</v>
      </c>
      <c r="L52" s="115" t="s">
        <v>1148</v>
      </c>
      <c r="M52" s="117"/>
      <c r="N52" s="115" t="s">
        <v>27</v>
      </c>
      <c r="O52" s="115" t="s">
        <v>26</v>
      </c>
      <c r="P52" s="79"/>
    </row>
    <row r="53" spans="1:16" s="7" customFormat="1" ht="24.75" customHeight="1" outlineLevel="1" x14ac:dyDescent="0.2">
      <c r="A53" s="143">
        <v>6</v>
      </c>
      <c r="B53" s="121" t="s">
        <v>2681</v>
      </c>
      <c r="C53" s="112" t="s">
        <v>31</v>
      </c>
      <c r="D53" s="110" t="s">
        <v>2687</v>
      </c>
      <c r="E53" s="144">
        <v>43116</v>
      </c>
      <c r="F53" s="144">
        <v>43441</v>
      </c>
      <c r="G53" s="159">
        <f t="shared" si="3"/>
        <v>10.833333333333334</v>
      </c>
      <c r="H53" s="121" t="s">
        <v>2689</v>
      </c>
      <c r="I53" s="113" t="s">
        <v>163</v>
      </c>
      <c r="J53" s="113" t="s">
        <v>165</v>
      </c>
      <c r="K53" s="116">
        <v>1798974539</v>
      </c>
      <c r="L53" s="115" t="s">
        <v>1148</v>
      </c>
      <c r="M53" s="117"/>
      <c r="N53" s="115" t="s">
        <v>27</v>
      </c>
      <c r="O53" s="115" t="s">
        <v>26</v>
      </c>
      <c r="P53" s="79"/>
    </row>
    <row r="54" spans="1:16" s="7" customFormat="1" ht="24.75" customHeight="1" outlineLevel="1" x14ac:dyDescent="0.2">
      <c r="A54" s="143">
        <v>7</v>
      </c>
      <c r="B54" s="121" t="s">
        <v>2681</v>
      </c>
      <c r="C54" s="112" t="s">
        <v>31</v>
      </c>
      <c r="D54" s="110" t="s">
        <v>2688</v>
      </c>
      <c r="E54" s="144">
        <v>43514</v>
      </c>
      <c r="F54" s="144">
        <v>43819</v>
      </c>
      <c r="G54" s="159">
        <f t="shared" si="3"/>
        <v>10.166666666666666</v>
      </c>
      <c r="H54" s="121" t="s">
        <v>2690</v>
      </c>
      <c r="I54" s="113" t="s">
        <v>163</v>
      </c>
      <c r="J54" s="113" t="s">
        <v>165</v>
      </c>
      <c r="K54" s="118">
        <v>2338705958</v>
      </c>
      <c r="L54" s="115" t="s">
        <v>1148</v>
      </c>
      <c r="M54" s="117"/>
      <c r="N54" s="115" t="s">
        <v>27</v>
      </c>
      <c r="O54" s="115" t="s">
        <v>26</v>
      </c>
      <c r="P54" s="79"/>
    </row>
    <row r="55" spans="1:16" s="7" customFormat="1" ht="24.75" customHeight="1" outlineLevel="1" x14ac:dyDescent="0.2">
      <c r="A55" s="143">
        <v>8</v>
      </c>
      <c r="B55" s="121" t="s">
        <v>2681</v>
      </c>
      <c r="C55" s="112" t="s">
        <v>31</v>
      </c>
      <c r="D55" s="110" t="s">
        <v>2691</v>
      </c>
      <c r="E55" s="144">
        <v>43906</v>
      </c>
      <c r="F55" s="144">
        <v>44196</v>
      </c>
      <c r="G55" s="159">
        <f t="shared" si="3"/>
        <v>9.6666666666666661</v>
      </c>
      <c r="H55" s="121" t="s">
        <v>2690</v>
      </c>
      <c r="I55" s="113" t="s">
        <v>163</v>
      </c>
      <c r="J55" s="113" t="s">
        <v>165</v>
      </c>
      <c r="K55" s="118">
        <v>2875857582</v>
      </c>
      <c r="L55" s="115" t="s">
        <v>1148</v>
      </c>
      <c r="M55" s="117"/>
      <c r="N55" s="115" t="s">
        <v>1151</v>
      </c>
      <c r="O55" s="115" t="s">
        <v>26</v>
      </c>
      <c r="P55" s="79"/>
    </row>
    <row r="56" spans="1:16" s="7" customFormat="1" ht="24.75" customHeight="1" outlineLevel="1" x14ac:dyDescent="0.2">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25"/>
    <row r="109" spans="1:16" s="19" customFormat="1" ht="31.5" customHeight="1" thickBot="1" x14ac:dyDescent="0.25">
      <c r="A109" s="181" t="s">
        <v>2633</v>
      </c>
      <c r="B109" s="182"/>
      <c r="C109" s="182"/>
      <c r="D109" s="182"/>
      <c r="E109" s="182"/>
      <c r="F109" s="182"/>
      <c r="G109" s="182"/>
      <c r="H109" s="182"/>
      <c r="I109" s="182"/>
      <c r="J109" s="182"/>
      <c r="K109" s="182"/>
      <c r="L109" s="182"/>
      <c r="M109" s="182"/>
      <c r="N109" s="182"/>
      <c r="O109" s="183"/>
      <c r="P109" s="76"/>
    </row>
    <row r="110" spans="1:16" ht="15" customHeight="1" x14ac:dyDescent="0.2">
      <c r="A110" s="184" t="s">
        <v>2655</v>
      </c>
      <c r="B110" s="185"/>
      <c r="C110" s="185"/>
      <c r="D110" s="185"/>
      <c r="E110" s="185"/>
      <c r="F110" s="185"/>
      <c r="G110" s="185"/>
      <c r="H110" s="185"/>
      <c r="I110" s="185"/>
      <c r="J110" s="185"/>
      <c r="K110" s="185"/>
      <c r="L110" s="185"/>
      <c r="M110" s="185"/>
      <c r="N110" s="185"/>
      <c r="O110" s="186"/>
    </row>
    <row r="111" spans="1:16" ht="15.75" thickBot="1" x14ac:dyDescent="0.25">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25">
      <c r="I112" s="195" t="s">
        <v>9</v>
      </c>
      <c r="J112" s="196"/>
      <c r="O112" s="174"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25">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25">
      <c r="O161" s="174" t="str">
        <f>HYPERLINK("#MI_Oferente_Singular!A1","INICIO")</f>
        <v>INICIO</v>
      </c>
    </row>
    <row r="162" spans="1:28" s="19" customFormat="1" ht="31.5" customHeight="1" thickBot="1" x14ac:dyDescent="0.25">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
      <c r="A164" s="29"/>
      <c r="B164" s="30"/>
      <c r="C164" s="30"/>
      <c r="E164" s="8"/>
      <c r="F164" s="30"/>
      <c r="G164" s="30"/>
      <c r="H164" s="30"/>
      <c r="I164" s="29"/>
      <c r="J164" s="30"/>
      <c r="K164" s="5"/>
      <c r="L164" s="5"/>
      <c r="M164" s="5"/>
      <c r="N164" s="156"/>
      <c r="O164" s="8"/>
      <c r="Q164" s="4" t="s">
        <v>2644</v>
      </c>
    </row>
    <row r="165" spans="1:28" x14ac:dyDescent="0.2">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
      <c r="A166" s="9"/>
      <c r="B166" s="5"/>
      <c r="C166" s="5"/>
      <c r="D166" s="157" t="s">
        <v>14</v>
      </c>
      <c r="E166" s="8"/>
      <c r="F166" s="5"/>
      <c r="G166" s="26" t="s">
        <v>14</v>
      </c>
      <c r="I166" s="9"/>
      <c r="J166" s="5"/>
      <c r="K166" s="5"/>
      <c r="L166" s="5"/>
      <c r="M166" s="5"/>
      <c r="N166" s="5"/>
      <c r="O166" s="8"/>
    </row>
    <row r="167" spans="1:28" x14ac:dyDescent="0.2">
      <c r="A167" s="9"/>
      <c r="D167" s="107" t="s">
        <v>26</v>
      </c>
      <c r="E167" s="8"/>
      <c r="F167" s="5"/>
      <c r="G167" s="107" t="s">
        <v>26</v>
      </c>
      <c r="I167" s="214" t="s">
        <v>2643</v>
      </c>
      <c r="J167" s="215"/>
      <c r="K167" s="215"/>
      <c r="L167" s="215"/>
      <c r="M167" s="215"/>
      <c r="N167" s="215"/>
      <c r="O167" s="216"/>
      <c r="U167" s="51"/>
    </row>
    <row r="168" spans="1:28" x14ac:dyDescent="0.2">
      <c r="A168" s="9"/>
      <c r="B168" s="233" t="s">
        <v>2657</v>
      </c>
      <c r="C168" s="233"/>
      <c r="D168" s="233"/>
      <c r="E168" s="8"/>
      <c r="F168" s="5"/>
      <c r="H168" s="81" t="s">
        <v>2656</v>
      </c>
      <c r="I168" s="214"/>
      <c r="J168" s="215"/>
      <c r="K168" s="215"/>
      <c r="L168" s="215"/>
      <c r="M168" s="215"/>
      <c r="N168" s="215"/>
      <c r="O168" s="216"/>
      <c r="Q168" s="51"/>
    </row>
    <row r="169" spans="1:28" x14ac:dyDescent="0.2">
      <c r="A169" s="9"/>
      <c r="B169" s="74" t="s">
        <v>2652</v>
      </c>
      <c r="C169" s="5"/>
      <c r="D169" s="5"/>
      <c r="E169" s="8"/>
      <c r="F169" s="80" t="s">
        <v>2651</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3" t="s">
        <v>2667</v>
      </c>
      <c r="B172" s="204"/>
      <c r="C172" s="204"/>
      <c r="D172" s="204"/>
      <c r="E172" s="204"/>
      <c r="F172" s="204"/>
      <c r="G172" s="204"/>
      <c r="H172" s="204"/>
      <c r="I172" s="204"/>
      <c r="J172" s="204"/>
      <c r="K172" s="204"/>
      <c r="L172" s="204"/>
      <c r="M172" s="204"/>
      <c r="N172" s="204"/>
      <c r="O172" s="205"/>
      <c r="P172" s="76"/>
    </row>
    <row r="173" spans="1:28" ht="15" customHeight="1" x14ac:dyDescent="0.2">
      <c r="A173" s="197" t="s">
        <v>2673</v>
      </c>
      <c r="B173" s="198"/>
      <c r="C173" s="198"/>
      <c r="D173" s="198"/>
      <c r="E173" s="198"/>
      <c r="F173" s="198"/>
      <c r="G173" s="198"/>
      <c r="H173" s="198"/>
      <c r="I173" s="198"/>
      <c r="J173" s="198"/>
      <c r="K173" s="198"/>
      <c r="L173" s="198"/>
      <c r="M173" s="198"/>
      <c r="N173" s="198"/>
      <c r="O173" s="199"/>
    </row>
    <row r="174" spans="1:28" ht="24" thickBot="1" x14ac:dyDescent="0.25">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
      <c r="A179" s="9"/>
      <c r="B179" s="190" t="s">
        <v>2668</v>
      </c>
      <c r="C179" s="190"/>
      <c r="D179" s="190"/>
      <c r="E179" s="170">
        <v>0.02</v>
      </c>
      <c r="F179" s="169">
        <v>0.03</v>
      </c>
      <c r="G179" s="164">
        <f>IF(F179&gt;0,SUM(E179+F179),"")</f>
        <v>0.05</v>
      </c>
      <c r="H179" s="5"/>
      <c r="I179" s="190" t="s">
        <v>2670</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
      <c r="A184" s="9"/>
      <c r="B184" s="87" t="s">
        <v>2669</v>
      </c>
      <c r="C184" s="87"/>
      <c r="D184" s="87"/>
      <c r="E184" s="87"/>
      <c r="F184" s="87"/>
      <c r="G184" s="87"/>
      <c r="H184" s="87"/>
      <c r="I184" s="87"/>
      <c r="J184" s="87"/>
      <c r="K184" s="87"/>
      <c r="L184" s="87"/>
      <c r="M184" s="87"/>
      <c r="N184" s="88"/>
      <c r="O184" s="89"/>
    </row>
    <row r="185" spans="1:28" x14ac:dyDescent="0.2">
      <c r="A185" s="9"/>
      <c r="B185" s="90" t="s">
        <v>2627</v>
      </c>
      <c r="C185" s="165">
        <f>+SUM(G179:G182)</f>
        <v>0.05</v>
      </c>
      <c r="D185" s="91" t="s">
        <v>2628</v>
      </c>
      <c r="E185" s="94">
        <f>+(C185*SUM(K20:K35))</f>
        <v>109169348</v>
      </c>
      <c r="F185" s="92"/>
      <c r="G185" s="93"/>
      <c r="H185" s="88"/>
      <c r="I185" s="90" t="s">
        <v>2627</v>
      </c>
      <c r="J185" s="165">
        <f>+SUM(M179:M183)</f>
        <v>0.03</v>
      </c>
      <c r="K185" s="235" t="s">
        <v>2628</v>
      </c>
      <c r="L185" s="235"/>
      <c r="M185" s="94">
        <f>+J185*(SUM(K20:K35))</f>
        <v>65501608.799999997</v>
      </c>
      <c r="N185" s="95"/>
      <c r="O185" s="96"/>
    </row>
    <row r="186" spans="1:28" ht="15.75" thickBot="1" x14ac:dyDescent="0.25">
      <c r="A186" s="10"/>
      <c r="B186" s="97"/>
      <c r="C186" s="97"/>
      <c r="D186" s="97"/>
      <c r="E186" s="97"/>
      <c r="F186" s="97"/>
      <c r="G186" s="97"/>
      <c r="H186" s="97"/>
      <c r="I186" s="167" t="s">
        <v>2672</v>
      </c>
      <c r="J186" s="97"/>
      <c r="K186" s="97"/>
      <c r="L186" s="97"/>
      <c r="M186" s="97"/>
      <c r="N186" s="98"/>
      <c r="O186" s="99"/>
    </row>
    <row r="187" spans="1:28" ht="8.25" customHeight="1" thickBot="1" x14ac:dyDescent="0.25"/>
    <row r="188" spans="1:28" s="19" customFormat="1" ht="31.5" customHeight="1" thickBot="1" x14ac:dyDescent="0.25">
      <c r="A188" s="203" t="s">
        <v>18</v>
      </c>
      <c r="B188" s="204"/>
      <c r="C188" s="204"/>
      <c r="D188" s="204"/>
      <c r="E188" s="204"/>
      <c r="F188" s="204"/>
      <c r="G188" s="204"/>
      <c r="H188" s="204"/>
      <c r="I188" s="204"/>
      <c r="J188" s="204"/>
      <c r="K188" s="204"/>
      <c r="L188" s="204"/>
      <c r="M188" s="204"/>
      <c r="N188" s="204"/>
      <c r="O188" s="205"/>
      <c r="P188" s="76"/>
    </row>
    <row r="189" spans="1:28" ht="15" customHeight="1" x14ac:dyDescent="0.2">
      <c r="A189" s="197" t="s">
        <v>19</v>
      </c>
      <c r="B189" s="198"/>
      <c r="C189" s="198"/>
      <c r="D189" s="198"/>
      <c r="E189" s="198"/>
      <c r="F189" s="198"/>
      <c r="G189" s="198"/>
      <c r="H189" s="198"/>
      <c r="I189" s="198"/>
      <c r="J189" s="198"/>
      <c r="K189" s="198"/>
      <c r="L189" s="198"/>
      <c r="M189" s="198"/>
      <c r="N189" s="198"/>
      <c r="O189" s="199"/>
    </row>
    <row r="190" spans="1:28" ht="15.75" thickBot="1" x14ac:dyDescent="0.25">
      <c r="A190" s="200"/>
      <c r="B190" s="201"/>
      <c r="C190" s="201"/>
      <c r="D190" s="201"/>
      <c r="E190" s="201"/>
      <c r="F190" s="201"/>
      <c r="G190" s="201"/>
      <c r="H190" s="201"/>
      <c r="I190" s="201"/>
      <c r="J190" s="201"/>
      <c r="K190" s="201"/>
      <c r="L190" s="201"/>
      <c r="M190" s="201"/>
      <c r="N190" s="201"/>
      <c r="O190" s="202"/>
    </row>
    <row r="191" spans="1:28" ht="21.75" thickBot="1" x14ac:dyDescent="0.2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
      <c r="A192" s="9"/>
      <c r="B192" s="194" t="s">
        <v>2636</v>
      </c>
      <c r="C192" s="194"/>
      <c r="E192" s="5" t="s">
        <v>20</v>
      </c>
      <c r="H192" s="26" t="s">
        <v>24</v>
      </c>
      <c r="J192" s="5" t="s">
        <v>2637</v>
      </c>
      <c r="K192" s="5"/>
      <c r="M192" s="5"/>
      <c r="N192" s="5"/>
      <c r="O192" s="8"/>
      <c r="Q192" s="153"/>
      <c r="R192" s="154"/>
      <c r="S192" s="154"/>
      <c r="T192" s="153"/>
    </row>
    <row r="193" spans="1:18" x14ac:dyDescent="0.2">
      <c r="A193" s="9"/>
      <c r="C193" s="124">
        <v>42300</v>
      </c>
      <c r="D193" s="5"/>
      <c r="E193" s="125">
        <v>1730</v>
      </c>
      <c r="F193" s="5"/>
      <c r="G193" s="5"/>
      <c r="H193" s="146" t="s">
        <v>2692</v>
      </c>
      <c r="J193" s="5"/>
      <c r="K193" s="126">
        <v>41340</v>
      </c>
      <c r="L193" s="5"/>
      <c r="M193" s="5"/>
      <c r="N193" s="5"/>
      <c r="O193" s="8"/>
    </row>
    <row r="194" spans="1:18" x14ac:dyDescent="0.2">
      <c r="A194" s="9"/>
      <c r="B194" s="25" t="s">
        <v>2629</v>
      </c>
      <c r="C194" s="5"/>
      <c r="E194" s="5"/>
      <c r="F194" s="5"/>
      <c r="G194" s="5"/>
      <c r="H194" s="5"/>
      <c r="I194" s="5"/>
      <c r="J194" s="5"/>
      <c r="M194" s="5"/>
      <c r="N194" s="5"/>
      <c r="O194" s="50"/>
    </row>
    <row r="195" spans="1:18" ht="15.75"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3" t="s">
        <v>29</v>
      </c>
      <c r="B197" s="204"/>
      <c r="C197" s="204"/>
      <c r="D197" s="204"/>
      <c r="E197" s="204"/>
      <c r="F197" s="204"/>
      <c r="G197" s="204"/>
      <c r="H197" s="204"/>
      <c r="I197" s="204"/>
      <c r="J197" s="204"/>
      <c r="K197" s="204"/>
      <c r="L197" s="204"/>
      <c r="M197" s="204"/>
      <c r="N197" s="204"/>
      <c r="O197" s="205"/>
      <c r="P197" s="76"/>
    </row>
    <row r="198" spans="1:18" ht="21.75" thickBot="1" x14ac:dyDescent="0.2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
      <c r="A199" s="9"/>
      <c r="B199" s="234" t="s">
        <v>2658</v>
      </c>
      <c r="C199" s="234"/>
      <c r="D199" s="234"/>
      <c r="E199" s="234"/>
      <c r="F199" s="234"/>
      <c r="G199" s="234"/>
      <c r="H199" s="234"/>
      <c r="I199" s="234"/>
      <c r="J199" s="234"/>
      <c r="K199" s="234"/>
      <c r="L199" s="234"/>
      <c r="M199" s="234"/>
      <c r="N199" s="234"/>
      <c r="O199" s="8"/>
    </row>
    <row r="200" spans="1:18" x14ac:dyDescent="0.2">
      <c r="A200" s="9"/>
      <c r="B200" s="191"/>
      <c r="C200" s="191"/>
      <c r="D200" s="191"/>
      <c r="E200" s="191"/>
      <c r="F200" s="191"/>
      <c r="G200" s="191"/>
      <c r="H200" s="191"/>
      <c r="I200" s="191"/>
      <c r="J200" s="191"/>
      <c r="K200" s="191"/>
      <c r="L200" s="191"/>
      <c r="M200" s="191"/>
      <c r="N200" s="191"/>
      <c r="O200" s="8"/>
    </row>
    <row r="201" spans="1:18" x14ac:dyDescent="0.2">
      <c r="A201" s="9"/>
      <c r="B201" s="192" t="s">
        <v>2648</v>
      </c>
      <c r="C201" s="193"/>
      <c r="D201" s="193"/>
      <c r="E201" s="193"/>
      <c r="F201" s="193"/>
      <c r="G201" s="193"/>
      <c r="H201" s="193"/>
      <c r="I201" s="193"/>
      <c r="J201" s="193"/>
      <c r="K201" s="193"/>
      <c r="L201" s="193"/>
      <c r="M201" s="193"/>
      <c r="N201" s="193"/>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2675</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3.25"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7" t="s">
        <v>2693</v>
      </c>
      <c r="J211" s="27" t="s">
        <v>2622</v>
      </c>
      <c r="K211" s="147" t="s">
        <v>2693</v>
      </c>
      <c r="L211" s="21"/>
      <c r="M211" s="21"/>
      <c r="N211" s="21"/>
      <c r="O211" s="8"/>
    </row>
    <row r="212" spans="1:15" x14ac:dyDescent="0.2">
      <c r="A212" s="9"/>
      <c r="B212" s="27" t="s">
        <v>2619</v>
      </c>
      <c r="C212" s="146"/>
      <c r="D212" s="21"/>
      <c r="G212" s="27" t="s">
        <v>2621</v>
      </c>
      <c r="H212" s="147" t="s">
        <v>2694</v>
      </c>
      <c r="J212" s="27" t="s">
        <v>2623</v>
      </c>
      <c r="K212" s="146" t="s">
        <v>2695</v>
      </c>
      <c r="L212" s="21"/>
      <c r="M212" s="21"/>
      <c r="N212" s="21"/>
      <c r="O212" s="50"/>
    </row>
    <row r="213" spans="1:15" ht="15.75"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defaultColWidth="10.89453125" defaultRowHeight="15" x14ac:dyDescent="0.2"/>
  <cols>
    <col min="6" max="6" width="21.25390625" customWidth="1"/>
  </cols>
  <sheetData>
    <row r="1" spans="1:7" x14ac:dyDescent="0.2">
      <c r="A1" t="s">
        <v>30</v>
      </c>
      <c r="B1" t="s">
        <v>1159</v>
      </c>
      <c r="C1" t="s">
        <v>1163</v>
      </c>
      <c r="D1" t="s">
        <v>1149</v>
      </c>
      <c r="E1" t="s">
        <v>2625</v>
      </c>
      <c r="F1" t="s">
        <v>34</v>
      </c>
      <c r="G1" t="s">
        <v>2649</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2650</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defaultColWidth="8.875" defaultRowHeight="15" x14ac:dyDescent="0.2"/>
  <cols>
    <col min="1" max="1" width="23.40625" bestFit="1" customWidth="1"/>
  </cols>
  <sheetData>
    <row r="1" spans="1:2" x14ac:dyDescent="0.2">
      <c r="A1" t="s">
        <v>2665</v>
      </c>
      <c r="B1" t="s">
        <v>2666</v>
      </c>
    </row>
    <row r="2" spans="1:2" x14ac:dyDescent="0.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defaultColWidth="10.89453125" defaultRowHeight="15" x14ac:dyDescent="0.2"/>
  <cols>
    <col min="1" max="1" width="21.25390625" bestFit="1" customWidth="1"/>
    <col min="2" max="35" width="7.39843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8.25"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0.25"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29.25"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9.25"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9.25"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0.25"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0.25"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0.25"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9.25"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0.25"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9.25"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0.25"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29.25"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8.25"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9.25"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0.25"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9.25"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9.25"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0.25"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9.25"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8.25"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9.25"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8"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29.25"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29.25"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9.25"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29.25"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9.25"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9.25"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9.25"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0.25"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9.25"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29.25"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29.25"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29.25"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2">
      <c r="D37" s="3" t="s">
        <v>75</v>
      </c>
      <c r="H37" s="3" t="s">
        <v>243</v>
      </c>
      <c r="I37" s="3" t="s">
        <v>289</v>
      </c>
      <c r="M37" s="3" t="s">
        <v>451</v>
      </c>
      <c r="Q37" s="3" t="s">
        <v>550</v>
      </c>
      <c r="T37" s="3" t="s">
        <v>693</v>
      </c>
      <c r="X37" s="3" t="s">
        <v>798</v>
      </c>
      <c r="Y37" s="3" t="s">
        <v>857</v>
      </c>
      <c r="AD37" s="3" t="s">
        <v>915</v>
      </c>
      <c r="AF37" s="3" t="s">
        <v>1023</v>
      </c>
      <c r="AG37" s="3" t="s">
        <v>1062</v>
      </c>
    </row>
    <row r="38" spans="1:33" ht="20.25" x14ac:dyDescent="0.2">
      <c r="D38" s="3" t="s">
        <v>76</v>
      </c>
      <c r="H38" s="3" t="s">
        <v>244</v>
      </c>
      <c r="I38" s="3" t="s">
        <v>290</v>
      </c>
      <c r="M38" s="3" t="s">
        <v>452</v>
      </c>
      <c r="Q38" s="3" t="s">
        <v>551</v>
      </c>
      <c r="T38" s="3" t="s">
        <v>694</v>
      </c>
      <c r="X38" s="3" t="s">
        <v>799</v>
      </c>
      <c r="Y38" s="3" t="s">
        <v>858</v>
      </c>
      <c r="AD38" s="3" t="s">
        <v>916</v>
      </c>
      <c r="AF38" s="3" t="s">
        <v>1024</v>
      </c>
      <c r="AG38" s="3" t="s">
        <v>1063</v>
      </c>
    </row>
    <row r="39" spans="1:33" ht="20.25" x14ac:dyDescent="0.2">
      <c r="D39" s="3" t="s">
        <v>77</v>
      </c>
      <c r="H39" s="3" t="s">
        <v>245</v>
      </c>
      <c r="I39" s="3" t="s">
        <v>291</v>
      </c>
      <c r="M39" s="3" t="s">
        <v>453</v>
      </c>
      <c r="Q39" s="3" t="s">
        <v>552</v>
      </c>
      <c r="T39" s="3" t="s">
        <v>695</v>
      </c>
      <c r="X39" s="3" t="s">
        <v>800</v>
      </c>
      <c r="Y39" s="3" t="s">
        <v>859</v>
      </c>
      <c r="AD39" s="3" t="s">
        <v>917</v>
      </c>
      <c r="AF39" s="3" t="s">
        <v>1025</v>
      </c>
      <c r="AG39" s="3" t="s">
        <v>1064</v>
      </c>
    </row>
    <row r="40" spans="1:33" ht="29.25" x14ac:dyDescent="0.2">
      <c r="D40" s="3" t="s">
        <v>78</v>
      </c>
      <c r="H40" s="3" t="s">
        <v>246</v>
      </c>
      <c r="I40" s="3" t="s">
        <v>292</v>
      </c>
      <c r="M40" s="3" t="s">
        <v>454</v>
      </c>
      <c r="Q40" s="3" t="s">
        <v>90</v>
      </c>
      <c r="X40" s="3" t="s">
        <v>801</v>
      </c>
      <c r="Y40" s="3" t="s">
        <v>149</v>
      </c>
      <c r="AD40" s="3" t="s">
        <v>91</v>
      </c>
      <c r="AF40" s="3" t="s">
        <v>1026</v>
      </c>
      <c r="AG40" s="3" t="s">
        <v>1065</v>
      </c>
    </row>
    <row r="41" spans="1:33" ht="20.25" x14ac:dyDescent="0.2">
      <c r="D41" s="3" t="s">
        <v>79</v>
      </c>
      <c r="H41" s="3" t="s">
        <v>247</v>
      </c>
      <c r="I41" s="3" t="s">
        <v>293</v>
      </c>
      <c r="M41" s="3" t="s">
        <v>455</v>
      </c>
      <c r="Q41" s="3" t="s">
        <v>553</v>
      </c>
      <c r="X41" s="3" t="s">
        <v>572</v>
      </c>
      <c r="Y41" s="3" t="s">
        <v>860</v>
      </c>
      <c r="AD41" s="3" t="s">
        <v>918</v>
      </c>
      <c r="AF41" s="3" t="s">
        <v>1027</v>
      </c>
      <c r="AG41" s="3" t="s">
        <v>1066</v>
      </c>
    </row>
    <row r="42" spans="1:33" ht="20.25" x14ac:dyDescent="0.2">
      <c r="D42" s="3" t="s">
        <v>80</v>
      </c>
      <c r="H42" s="3" t="s">
        <v>248</v>
      </c>
      <c r="I42" s="3" t="s">
        <v>294</v>
      </c>
      <c r="M42" s="3" t="s">
        <v>456</v>
      </c>
      <c r="Q42" s="3" t="s">
        <v>554</v>
      </c>
      <c r="X42" s="3" t="s">
        <v>110</v>
      </c>
      <c r="Y42" s="3" t="s">
        <v>861</v>
      </c>
      <c r="AD42" s="3" t="s">
        <v>919</v>
      </c>
      <c r="AF42" s="3" t="s">
        <v>132</v>
      </c>
      <c r="AG42" s="3" t="s">
        <v>1067</v>
      </c>
    </row>
    <row r="43" spans="1:33" ht="38.25" x14ac:dyDescent="0.2">
      <c r="D43" s="3" t="s">
        <v>81</v>
      </c>
      <c r="H43" s="3" t="s">
        <v>249</v>
      </c>
      <c r="I43" s="3" t="s">
        <v>295</v>
      </c>
      <c r="M43" s="3" t="s">
        <v>457</v>
      </c>
      <c r="Q43" s="3" t="s">
        <v>555</v>
      </c>
      <c r="X43" s="3" t="s">
        <v>802</v>
      </c>
      <c r="AD43" s="3" t="s">
        <v>920</v>
      </c>
      <c r="AF43" s="3" t="s">
        <v>1013</v>
      </c>
      <c r="AG43" s="3" t="s">
        <v>1068</v>
      </c>
    </row>
    <row r="44" spans="1:33" ht="20.25" x14ac:dyDescent="0.2">
      <c r="D44" s="3" t="s">
        <v>82</v>
      </c>
      <c r="H44" s="3" t="s">
        <v>250</v>
      </c>
      <c r="I44" s="3" t="s">
        <v>296</v>
      </c>
      <c r="M44" s="3" t="s">
        <v>458</v>
      </c>
      <c r="Q44" s="3" t="s">
        <v>556</v>
      </c>
      <c r="X44" s="3" t="s">
        <v>803</v>
      </c>
      <c r="AD44" s="3" t="s">
        <v>921</v>
      </c>
      <c r="AF44" s="3" t="s">
        <v>1028</v>
      </c>
      <c r="AG44" s="3" t="s">
        <v>1069</v>
      </c>
    </row>
    <row r="45" spans="1:33" ht="20.25" x14ac:dyDescent="0.2">
      <c r="D45" s="3" t="s">
        <v>70</v>
      </c>
      <c r="H45" s="3" t="s">
        <v>251</v>
      </c>
      <c r="I45" s="3" t="s">
        <v>297</v>
      </c>
      <c r="Q45" s="3" t="s">
        <v>557</v>
      </c>
      <c r="X45" s="3" t="s">
        <v>769</v>
      </c>
      <c r="AD45" s="3" t="s">
        <v>922</v>
      </c>
      <c r="AF45" s="3" t="s">
        <v>452</v>
      </c>
    </row>
    <row r="46" spans="1:33" ht="20.25" x14ac:dyDescent="0.2">
      <c r="D46" s="3" t="s">
        <v>141</v>
      </c>
      <c r="H46" s="3" t="s">
        <v>252</v>
      </c>
      <c r="I46" s="3" t="s">
        <v>298</v>
      </c>
      <c r="Q46" s="3" t="s">
        <v>558</v>
      </c>
      <c r="X46" s="3" t="s">
        <v>805</v>
      </c>
      <c r="AD46" s="3" t="s">
        <v>923</v>
      </c>
      <c r="AF46" s="3" t="s">
        <v>1029</v>
      </c>
    </row>
    <row r="47" spans="1:33" ht="20.25" x14ac:dyDescent="0.2">
      <c r="D47" s="3" t="s">
        <v>83</v>
      </c>
      <c r="H47" s="3" t="s">
        <v>253</v>
      </c>
      <c r="I47" s="3" t="s">
        <v>99</v>
      </c>
      <c r="Q47" s="3" t="s">
        <v>559</v>
      </c>
      <c r="X47" s="3" t="s">
        <v>806</v>
      </c>
      <c r="AD47" s="3" t="s">
        <v>924</v>
      </c>
      <c r="AF47" s="3" t="s">
        <v>1030</v>
      </c>
    </row>
    <row r="48" spans="1:33" ht="20.25" x14ac:dyDescent="0.2">
      <c r="D48" s="3" t="s">
        <v>84</v>
      </c>
      <c r="H48" s="3" t="s">
        <v>254</v>
      </c>
      <c r="I48" s="3" t="s">
        <v>300</v>
      </c>
      <c r="Q48" s="3" t="s">
        <v>560</v>
      </c>
      <c r="X48" s="3" t="s">
        <v>807</v>
      </c>
      <c r="AD48" s="3" t="s">
        <v>481</v>
      </c>
      <c r="AF48" s="3" t="s">
        <v>1031</v>
      </c>
    </row>
    <row r="49" spans="4:32" x14ac:dyDescent="0.2">
      <c r="D49" s="3" t="s">
        <v>85</v>
      </c>
      <c r="I49" s="3" t="s">
        <v>302</v>
      </c>
      <c r="Q49" s="3" t="s">
        <v>561</v>
      </c>
      <c r="X49" s="3" t="s">
        <v>808</v>
      </c>
      <c r="AD49" s="3" t="s">
        <v>925</v>
      </c>
      <c r="AF49" s="3" t="s">
        <v>1032</v>
      </c>
    </row>
    <row r="50" spans="4:32" ht="20.25" x14ac:dyDescent="0.2">
      <c r="D50" s="3" t="s">
        <v>86</v>
      </c>
      <c r="I50" s="3" t="s">
        <v>301</v>
      </c>
      <c r="Q50" s="3" t="s">
        <v>562</v>
      </c>
      <c r="X50" s="3" t="s">
        <v>809</v>
      </c>
      <c r="AD50" s="3" t="s">
        <v>926</v>
      </c>
    </row>
    <row r="51" spans="4:32" ht="20.25" x14ac:dyDescent="0.2">
      <c r="D51" s="3" t="s">
        <v>87</v>
      </c>
      <c r="I51" s="3" t="s">
        <v>299</v>
      </c>
      <c r="Q51" s="3" t="s">
        <v>563</v>
      </c>
      <c r="X51" s="3" t="s">
        <v>588</v>
      </c>
      <c r="AD51" s="3" t="s">
        <v>927</v>
      </c>
    </row>
    <row r="52" spans="4:32" ht="20.25" x14ac:dyDescent="0.2">
      <c r="D52" s="3" t="s">
        <v>88</v>
      </c>
      <c r="I52" s="3" t="s">
        <v>304</v>
      </c>
      <c r="Q52" s="3" t="s">
        <v>564</v>
      </c>
      <c r="X52" s="3" t="s">
        <v>810</v>
      </c>
      <c r="AD52" s="3" t="s">
        <v>928</v>
      </c>
    </row>
    <row r="53" spans="4:32" ht="20.25" x14ac:dyDescent="0.2">
      <c r="D53" s="3" t="s">
        <v>89</v>
      </c>
      <c r="I53" s="3" t="s">
        <v>305</v>
      </c>
      <c r="Q53" s="3" t="s">
        <v>565</v>
      </c>
      <c r="X53" s="3" t="s">
        <v>811</v>
      </c>
      <c r="AD53" s="3" t="s">
        <v>929</v>
      </c>
    </row>
    <row r="54" spans="4:32" ht="29.25" x14ac:dyDescent="0.2">
      <c r="D54" s="3" t="s">
        <v>90</v>
      </c>
      <c r="I54" s="3" t="s">
        <v>306</v>
      </c>
      <c r="Q54" s="3" t="s">
        <v>566</v>
      </c>
      <c r="X54" s="3" t="s">
        <v>819</v>
      </c>
      <c r="AD54" s="3" t="s">
        <v>930</v>
      </c>
    </row>
    <row r="55" spans="4:32" ht="20.25" x14ac:dyDescent="0.2">
      <c r="D55" s="3" t="s">
        <v>91</v>
      </c>
      <c r="I55" s="3" t="s">
        <v>307</v>
      </c>
      <c r="Q55" s="3" t="s">
        <v>437</v>
      </c>
      <c r="X55" s="3" t="s">
        <v>590</v>
      </c>
      <c r="AD55" s="3" t="s">
        <v>931</v>
      </c>
    </row>
    <row r="56" spans="4:32" ht="20.25" x14ac:dyDescent="0.2">
      <c r="D56" s="3" t="s">
        <v>92</v>
      </c>
      <c r="I56" s="3" t="s">
        <v>308</v>
      </c>
      <c r="Q56" s="3" t="s">
        <v>567</v>
      </c>
      <c r="X56" s="3" t="s">
        <v>813</v>
      </c>
      <c r="AD56" s="3" t="s">
        <v>932</v>
      </c>
    </row>
    <row r="57" spans="4:32" x14ac:dyDescent="0.2">
      <c r="D57" s="3" t="s">
        <v>93</v>
      </c>
      <c r="I57" s="3" t="s">
        <v>309</v>
      </c>
      <c r="Q57" s="3" t="s">
        <v>568</v>
      </c>
      <c r="X57" s="3" t="s">
        <v>243</v>
      </c>
      <c r="AD57" s="3" t="s">
        <v>933</v>
      </c>
    </row>
    <row r="58" spans="4:32" ht="29.25"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0.25" x14ac:dyDescent="0.2">
      <c r="D60" s="3" t="s">
        <v>96</v>
      </c>
      <c r="I60" s="3" t="s">
        <v>312</v>
      </c>
      <c r="Q60" s="3" t="s">
        <v>571</v>
      </c>
      <c r="X60" s="3" t="s">
        <v>138</v>
      </c>
      <c r="AD60" s="3" t="s">
        <v>936</v>
      </c>
    </row>
    <row r="61" spans="4:32" ht="29.25"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0.25" x14ac:dyDescent="0.2">
      <c r="D63" s="3" t="s">
        <v>99</v>
      </c>
      <c r="I63" s="3" t="s">
        <v>315</v>
      </c>
      <c r="Q63" s="3" t="s">
        <v>573</v>
      </c>
      <c r="X63" s="3" t="s">
        <v>817</v>
      </c>
      <c r="AD63" s="3" t="s">
        <v>939</v>
      </c>
    </row>
    <row r="64" spans="4:32" x14ac:dyDescent="0.2">
      <c r="D64" s="3" t="s">
        <v>100</v>
      </c>
      <c r="I64" s="3" t="s">
        <v>316</v>
      </c>
      <c r="Q64" s="3" t="s">
        <v>574</v>
      </c>
      <c r="X64" s="3" t="s">
        <v>818</v>
      </c>
      <c r="AD64" s="3" t="s">
        <v>940</v>
      </c>
    </row>
    <row r="65" spans="4:30" ht="20.25" x14ac:dyDescent="0.2">
      <c r="D65" s="3" t="s">
        <v>101</v>
      </c>
      <c r="I65" s="3" t="s">
        <v>317</v>
      </c>
      <c r="Q65" s="3" t="s">
        <v>575</v>
      </c>
      <c r="X65" s="3" t="s">
        <v>820</v>
      </c>
      <c r="AD65" s="3" t="s">
        <v>941</v>
      </c>
    </row>
    <row r="66" spans="4:30" ht="20.25" x14ac:dyDescent="0.2">
      <c r="D66" s="3" t="s">
        <v>102</v>
      </c>
      <c r="I66" s="3" t="s">
        <v>318</v>
      </c>
      <c r="Q66" s="3" t="s">
        <v>576</v>
      </c>
      <c r="X66" s="3" t="s">
        <v>821</v>
      </c>
      <c r="AD66" s="3" t="s">
        <v>942</v>
      </c>
    </row>
    <row r="67" spans="4:30" ht="20.25" x14ac:dyDescent="0.2">
      <c r="D67" s="3" t="s">
        <v>103</v>
      </c>
      <c r="I67" s="3" t="s">
        <v>319</v>
      </c>
      <c r="Q67" s="3" t="s">
        <v>577</v>
      </c>
      <c r="AD67" s="3" t="s">
        <v>943</v>
      </c>
    </row>
    <row r="68" spans="4:30" x14ac:dyDescent="0.2">
      <c r="D68" s="3" t="s">
        <v>104</v>
      </c>
      <c r="I68" s="3" t="s">
        <v>320</v>
      </c>
      <c r="Q68" s="3" t="s">
        <v>578</v>
      </c>
      <c r="AD68" s="3" t="s">
        <v>122</v>
      </c>
    </row>
    <row r="69" spans="4:30" ht="20.25" x14ac:dyDescent="0.2">
      <c r="D69" s="3" t="s">
        <v>105</v>
      </c>
      <c r="I69" s="3" t="s">
        <v>321</v>
      </c>
      <c r="Q69" s="3" t="s">
        <v>579</v>
      </c>
      <c r="AD69" s="3" t="s">
        <v>944</v>
      </c>
    </row>
    <row r="70" spans="4:30" ht="20.25" x14ac:dyDescent="0.2">
      <c r="D70" s="3" t="s">
        <v>106</v>
      </c>
      <c r="I70" s="3" t="s">
        <v>322</v>
      </c>
      <c r="Q70" s="3" t="s">
        <v>580</v>
      </c>
      <c r="AD70" s="3" t="s">
        <v>945</v>
      </c>
    </row>
    <row r="71" spans="4:30" x14ac:dyDescent="0.2">
      <c r="D71" s="3" t="s">
        <v>38</v>
      </c>
      <c r="I71" s="3" t="s">
        <v>323</v>
      </c>
      <c r="Q71" s="3" t="s">
        <v>581</v>
      </c>
      <c r="AD71" s="3" t="s">
        <v>946</v>
      </c>
    </row>
    <row r="72" spans="4:30" ht="20.25" x14ac:dyDescent="0.2">
      <c r="D72" s="3" t="s">
        <v>107</v>
      </c>
      <c r="I72" s="3" t="s">
        <v>324</v>
      </c>
      <c r="Q72" s="3" t="s">
        <v>582</v>
      </c>
      <c r="AD72" s="3" t="s">
        <v>947</v>
      </c>
    </row>
    <row r="73" spans="4:30" ht="20.25" x14ac:dyDescent="0.2">
      <c r="D73" s="3" t="s">
        <v>108</v>
      </c>
      <c r="I73" s="3" t="s">
        <v>325</v>
      </c>
      <c r="Q73" s="3" t="s">
        <v>583</v>
      </c>
      <c r="AD73" s="3" t="s">
        <v>948</v>
      </c>
    </row>
    <row r="74" spans="4:30" ht="29.25" x14ac:dyDescent="0.2">
      <c r="D74" s="3" t="s">
        <v>109</v>
      </c>
      <c r="I74" s="3" t="s">
        <v>326</v>
      </c>
      <c r="Q74" s="3" t="s">
        <v>584</v>
      </c>
      <c r="AD74" s="3" t="s">
        <v>949</v>
      </c>
    </row>
    <row r="75" spans="4:30" ht="20.25" x14ac:dyDescent="0.2">
      <c r="D75" s="3" t="s">
        <v>110</v>
      </c>
      <c r="I75" s="3" t="s">
        <v>327</v>
      </c>
      <c r="Q75" s="3" t="s">
        <v>585</v>
      </c>
      <c r="AD75" s="3" t="s">
        <v>950</v>
      </c>
    </row>
    <row r="76" spans="4:30" ht="29.25" x14ac:dyDescent="0.2">
      <c r="D76" s="3" t="s">
        <v>112</v>
      </c>
      <c r="I76" s="3" t="s">
        <v>328</v>
      </c>
      <c r="Q76" s="3" t="s">
        <v>586</v>
      </c>
      <c r="AD76" s="3" t="s">
        <v>951</v>
      </c>
    </row>
    <row r="77" spans="4:30" ht="20.25" x14ac:dyDescent="0.2">
      <c r="D77" s="3" t="s">
        <v>111</v>
      </c>
      <c r="I77" s="3" t="s">
        <v>329</v>
      </c>
      <c r="Q77" s="3" t="s">
        <v>588</v>
      </c>
      <c r="AD77" s="3" t="s">
        <v>138</v>
      </c>
    </row>
    <row r="78" spans="4:30" ht="48" x14ac:dyDescent="0.2">
      <c r="D78" s="3" t="s">
        <v>113</v>
      </c>
      <c r="I78" s="3" t="s">
        <v>330</v>
      </c>
      <c r="Q78" s="3" t="s">
        <v>589</v>
      </c>
      <c r="AD78" s="3" t="s">
        <v>952</v>
      </c>
    </row>
    <row r="79" spans="4:30" ht="20.25" x14ac:dyDescent="0.2">
      <c r="D79" s="3" t="s">
        <v>114</v>
      </c>
      <c r="I79" s="3" t="s">
        <v>331</v>
      </c>
      <c r="Q79" s="3" t="s">
        <v>590</v>
      </c>
      <c r="AD79" s="3" t="s">
        <v>953</v>
      </c>
    </row>
    <row r="80" spans="4:30" ht="20.25" x14ac:dyDescent="0.2">
      <c r="D80" s="3" t="s">
        <v>115</v>
      </c>
      <c r="I80" s="3" t="s">
        <v>332</v>
      </c>
      <c r="Q80" s="3" t="s">
        <v>591</v>
      </c>
      <c r="AD80" s="3" t="s">
        <v>954</v>
      </c>
    </row>
    <row r="81" spans="4:30" ht="20.25" x14ac:dyDescent="0.2">
      <c r="D81" s="3" t="s">
        <v>116</v>
      </c>
      <c r="I81" s="3" t="s">
        <v>333</v>
      </c>
      <c r="Q81" s="3" t="s">
        <v>128</v>
      </c>
      <c r="AD81" s="3" t="s">
        <v>955</v>
      </c>
    </row>
    <row r="82" spans="4:30" ht="20.25" x14ac:dyDescent="0.2">
      <c r="D82" s="3" t="s">
        <v>117</v>
      </c>
      <c r="I82" s="3" t="s">
        <v>334</v>
      </c>
      <c r="Q82" s="3" t="s">
        <v>592</v>
      </c>
      <c r="AD82" s="3" t="s">
        <v>453</v>
      </c>
    </row>
    <row r="83" spans="4:30" ht="20.25" x14ac:dyDescent="0.2">
      <c r="D83" s="3" t="s">
        <v>118</v>
      </c>
      <c r="I83" s="3" t="s">
        <v>335</v>
      </c>
      <c r="Q83" s="3" t="s">
        <v>593</v>
      </c>
      <c r="AD83" s="3" t="s">
        <v>956</v>
      </c>
    </row>
    <row r="84" spans="4:30" ht="20.25" x14ac:dyDescent="0.2">
      <c r="D84" s="3" t="s">
        <v>119</v>
      </c>
      <c r="I84" s="3" t="s">
        <v>336</v>
      </c>
      <c r="Q84" s="3" t="s">
        <v>594</v>
      </c>
      <c r="AD84" s="3" t="s">
        <v>957</v>
      </c>
    </row>
    <row r="85" spans="4:30" ht="20.25" x14ac:dyDescent="0.2">
      <c r="D85" s="3" t="s">
        <v>120</v>
      </c>
      <c r="I85" s="3" t="s">
        <v>337</v>
      </c>
      <c r="Q85" s="3" t="s">
        <v>595</v>
      </c>
      <c r="AD85" s="3" t="s">
        <v>958</v>
      </c>
    </row>
    <row r="86" spans="4:30" ht="29.25" x14ac:dyDescent="0.2">
      <c r="D86" s="3" t="s">
        <v>121</v>
      </c>
      <c r="I86" s="3" t="s">
        <v>338</v>
      </c>
      <c r="Q86" s="3" t="s">
        <v>596</v>
      </c>
      <c r="AD86" s="3" t="s">
        <v>959</v>
      </c>
    </row>
    <row r="87" spans="4:30" ht="20.25" x14ac:dyDescent="0.2">
      <c r="D87" s="3" t="s">
        <v>122</v>
      </c>
      <c r="I87" s="3" t="s">
        <v>339</v>
      </c>
      <c r="Q87" s="3" t="s">
        <v>597</v>
      </c>
      <c r="AD87" s="3" t="s">
        <v>960</v>
      </c>
    </row>
    <row r="88" spans="4:30" ht="20.25" x14ac:dyDescent="0.2">
      <c r="D88" s="3" t="s">
        <v>123</v>
      </c>
      <c r="I88" s="3" t="s">
        <v>341</v>
      </c>
      <c r="Q88" s="3" t="s">
        <v>598</v>
      </c>
      <c r="AD88" s="3" t="s">
        <v>253</v>
      </c>
    </row>
    <row r="89" spans="4:30" ht="29.25" x14ac:dyDescent="0.2">
      <c r="D89" s="3" t="s">
        <v>124</v>
      </c>
      <c r="I89" s="3" t="s">
        <v>342</v>
      </c>
      <c r="Q89" s="3" t="s">
        <v>599</v>
      </c>
      <c r="AD89" s="3" t="s">
        <v>961</v>
      </c>
    </row>
    <row r="90" spans="4:30" ht="20.25" x14ac:dyDescent="0.2">
      <c r="D90" s="3" t="s">
        <v>125</v>
      </c>
      <c r="I90" s="3" t="s">
        <v>343</v>
      </c>
      <c r="Q90" s="3" t="s">
        <v>600</v>
      </c>
    </row>
    <row r="91" spans="4:30" ht="29.25" x14ac:dyDescent="0.2">
      <c r="D91" s="3" t="s">
        <v>126</v>
      </c>
      <c r="I91" s="3" t="s">
        <v>340</v>
      </c>
      <c r="Q91" s="3" t="s">
        <v>601</v>
      </c>
    </row>
    <row r="92" spans="4:30" ht="20.25" x14ac:dyDescent="0.2">
      <c r="D92" s="3" t="s">
        <v>127</v>
      </c>
      <c r="I92" s="3" t="s">
        <v>344</v>
      </c>
      <c r="Q92" s="3" t="s">
        <v>602</v>
      </c>
    </row>
    <row r="93" spans="4:30" ht="20.25" x14ac:dyDescent="0.2">
      <c r="D93" s="3" t="s">
        <v>128</v>
      </c>
      <c r="I93" s="3" t="s">
        <v>345</v>
      </c>
      <c r="Q93" s="3" t="s">
        <v>603</v>
      </c>
    </row>
    <row r="94" spans="4:30" ht="20.25" x14ac:dyDescent="0.2">
      <c r="D94" s="3" t="s">
        <v>129</v>
      </c>
      <c r="I94" s="3" t="s">
        <v>346</v>
      </c>
      <c r="Q94" s="3" t="s">
        <v>604</v>
      </c>
    </row>
    <row r="95" spans="4:30" ht="29.25" x14ac:dyDescent="0.2">
      <c r="D95" s="3" t="s">
        <v>130</v>
      </c>
      <c r="I95" s="3" t="s">
        <v>347</v>
      </c>
      <c r="Q95" s="3" t="s">
        <v>605</v>
      </c>
    </row>
    <row r="96" spans="4:30" ht="20.25" x14ac:dyDescent="0.2">
      <c r="D96" s="3" t="s">
        <v>131</v>
      </c>
      <c r="I96" s="3" t="s">
        <v>349</v>
      </c>
      <c r="Q96" s="3" t="s">
        <v>606</v>
      </c>
    </row>
    <row r="97" spans="4:17" x14ac:dyDescent="0.2">
      <c r="D97" s="3" t="s">
        <v>132</v>
      </c>
      <c r="I97" s="3" t="s">
        <v>348</v>
      </c>
      <c r="Q97" s="3" t="s">
        <v>607</v>
      </c>
    </row>
    <row r="98" spans="4:17" ht="29.25" x14ac:dyDescent="0.2">
      <c r="D98" s="3" t="s">
        <v>133</v>
      </c>
      <c r="I98" s="3" t="s">
        <v>350</v>
      </c>
      <c r="Q98" s="3" t="s">
        <v>608</v>
      </c>
    </row>
    <row r="99" spans="4:17" ht="20.25" x14ac:dyDescent="0.2">
      <c r="D99" s="3" t="s">
        <v>134</v>
      </c>
      <c r="I99" s="3" t="s">
        <v>351</v>
      </c>
      <c r="Q99" s="3" t="s">
        <v>609</v>
      </c>
    </row>
    <row r="100" spans="4:17" ht="20.25" x14ac:dyDescent="0.2">
      <c r="D100" s="3" t="s">
        <v>135</v>
      </c>
      <c r="I100" s="3" t="s">
        <v>352</v>
      </c>
      <c r="Q100" s="3" t="s">
        <v>610</v>
      </c>
    </row>
    <row r="101" spans="4:17" x14ac:dyDescent="0.2">
      <c r="D101" s="3" t="s">
        <v>136</v>
      </c>
      <c r="I101" s="3" t="s">
        <v>354</v>
      </c>
      <c r="Q101" s="3" t="s">
        <v>611</v>
      </c>
    </row>
    <row r="102" spans="4:17" ht="29.25" x14ac:dyDescent="0.2">
      <c r="D102" s="3" t="s">
        <v>137</v>
      </c>
      <c r="I102" s="3" t="s">
        <v>353</v>
      </c>
      <c r="Q102" s="3" t="s">
        <v>612</v>
      </c>
    </row>
    <row r="103" spans="4:17" ht="20.25" x14ac:dyDescent="0.2">
      <c r="D103" s="3" t="s">
        <v>138</v>
      </c>
      <c r="I103" s="3" t="s">
        <v>355</v>
      </c>
      <c r="Q103" s="3" t="s">
        <v>613</v>
      </c>
    </row>
    <row r="104" spans="4:17" ht="29.25" x14ac:dyDescent="0.2">
      <c r="D104" s="3" t="s">
        <v>48</v>
      </c>
      <c r="I104" s="3" t="s">
        <v>356</v>
      </c>
      <c r="Q104" s="3" t="s">
        <v>614</v>
      </c>
    </row>
    <row r="105" spans="4:17" ht="29.25" x14ac:dyDescent="0.2">
      <c r="D105" s="3" t="s">
        <v>139</v>
      </c>
      <c r="I105" s="3" t="s">
        <v>357</v>
      </c>
      <c r="Q105" s="3" t="s">
        <v>615</v>
      </c>
    </row>
    <row r="106" spans="4:17" ht="20.25"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29.25" x14ac:dyDescent="0.2">
      <c r="D111" s="3" t="s">
        <v>146</v>
      </c>
      <c r="I111" s="3" t="s">
        <v>363</v>
      </c>
      <c r="Q111" s="3" t="s">
        <v>616</v>
      </c>
    </row>
    <row r="112" spans="4:17" ht="20.25" x14ac:dyDescent="0.2">
      <c r="D112" s="3" t="s">
        <v>147</v>
      </c>
      <c r="I112" s="3" t="s">
        <v>364</v>
      </c>
      <c r="Q112" s="3" t="s">
        <v>621</v>
      </c>
    </row>
    <row r="113" spans="4:17" ht="20.25"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x14ac:dyDescent="0.2">
      <c r="D118" s="3" t="s">
        <v>153</v>
      </c>
      <c r="I118" s="3" t="s">
        <v>369</v>
      </c>
      <c r="Q118" s="3" t="s">
        <v>627</v>
      </c>
    </row>
    <row r="119" spans="4:17" ht="20.25" x14ac:dyDescent="0.2">
      <c r="D119" s="3" t="s">
        <v>154</v>
      </c>
      <c r="I119" s="3" t="s">
        <v>370</v>
      </c>
    </row>
    <row r="120" spans="4:17" x14ac:dyDescent="0.2">
      <c r="D120" s="3" t="s">
        <v>155</v>
      </c>
      <c r="I120" s="3" t="s">
        <v>371</v>
      </c>
    </row>
    <row r="121" spans="4:17" x14ac:dyDescent="0.2">
      <c r="D121" s="3" t="s">
        <v>156</v>
      </c>
      <c r="I121" s="3" t="s">
        <v>372</v>
      </c>
    </row>
    <row r="122" spans="4:17" ht="20.25" x14ac:dyDescent="0.2">
      <c r="D122" s="3" t="s">
        <v>157</v>
      </c>
      <c r="I122" s="3" t="s">
        <v>373</v>
      </c>
    </row>
    <row r="123" spans="4:17" ht="20.25" x14ac:dyDescent="0.2">
      <c r="D123" s="3" t="s">
        <v>158</v>
      </c>
      <c r="I123" s="3" t="s">
        <v>303</v>
      </c>
    </row>
    <row r="124" spans="4:17" x14ac:dyDescent="0.2">
      <c r="D124" s="3" t="s">
        <v>159</v>
      </c>
      <c r="I124" s="3" t="s">
        <v>374</v>
      </c>
    </row>
    <row r="125" spans="4:17" x14ac:dyDescent="0.2">
      <c r="D125" s="3" t="s">
        <v>160</v>
      </c>
      <c r="I125" s="3" t="s">
        <v>375</v>
      </c>
    </row>
    <row r="126" spans="4:17" x14ac:dyDescent="0.2">
      <c r="D126" s="3" t="s">
        <v>161</v>
      </c>
    </row>
    <row r="127" spans="4:17"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defaultColWidth="10.89453125" defaultRowHeight="15" x14ac:dyDescent="0.2"/>
  <cols>
    <col min="1" max="1" width="11.43359375" style="16"/>
    <col min="2" max="2" width="103.4492187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 /></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 /></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www.w3.org/2000/xmln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0/xmlns/"/>
    <ds:schemaRef ds:uri="http://www.w3.org/2001/XMLSchema"/>
    <ds:schemaRef ds:uri="4fb10211-09fb-4e80-9f0b-184718d5d98c"/>
    <ds:schemaRef ds:uri="a65d333d-5b59-4810-bc94-b80d9325abbc"/>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USER1</cp:lastModifiedBy>
  <cp:lastPrinted>2020-12-29T21:44:40Z</cp:lastPrinted>
  <dcterms:created xsi:type="dcterms:W3CDTF">2020-10-14T21:57:42Z</dcterms:created>
  <dcterms:modified xsi:type="dcterms:W3CDTF">2020-12-29T21:44:49Z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