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COOPE\OneDrive\Escritorio\DICIEMBRE BANCO OFERENTES\"/>
    </mc:Choice>
  </mc:AlternateContent>
  <xr:revisionPtr revIDLastSave="0" documentId="8_{327C9A2D-A64B-4CBD-B7D4-07A8510913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<sst xmlns="http://schemas.openxmlformats.org/spreadsheetml/2006/main" count="3118" uniqueCount="2704">
  <si>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</si>
  <si>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</si>
  <si>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</si>
  <si>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</si>
  <si>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</si>
  <si>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</si>
  <si>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</si>
  <si>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</si>
  <si>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</si>
  <si>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</si>
  <si>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</si>
  <si>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</si>
  <si>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</si>
  <si>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</si>
  <si>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</si>
  <si>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</si>
  <si>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</si>
  <si>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</si>
  <si>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</si>
  <si>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</si>
  <si>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</si>
  <si>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</si>
  <si>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</si>
  <si>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</si>
  <si>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</si>
  <si>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</si>
  <si>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</si>
  <si>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</si>
  <si>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</si>
  <si>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</si>
  <si>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</si>
  <si>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</si>
  <si>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</si>
  <si>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</si>
  <si>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</si>
  <si>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</si>
  <si>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</si>
  <si>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</si>
  <si>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</si>
  <si>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</si>
  <si>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</si>
  <si>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</si>
  <si>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</si>
  <si>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</si>
  <si>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</si>
  <si>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</si>
  <si>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</si>
  <si>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</si>
  <si>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</si>
  <si>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</si>
  <si>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</si>
  <si>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</si>
  <si>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</si>
  <si>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</si>
  <si>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</si>
  <si>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</si>
  <si>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</si>
  <si>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</si>
  <si>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</si>
  <si>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</si>
  <si>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</si>
  <si>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</si>
  <si>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</si>
  <si>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</si>
  <si>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</si>
  <si>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</si>
  <si>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</si>
  <si>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</si>
  <si>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</si>
  <si>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</si>
  <si>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</si>
  <si>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</si>
  <si>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</si>
  <si>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</si>
  <si>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</si>
  <si>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</si>
  <si>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</si>
  <si>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</si>
  <si>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</si>
  <si>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</si>
  <si>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</si>
  <si>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</si>
  <si>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</si>
  <si>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</si>
  <si>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</si>
  <si>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</si>
  <si>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</si>
  <si>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</si>
  <si>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</si>
  <si>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</si>
  <si>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</si>
  <si>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</si>
  <si>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</si>
  <si>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</si>
  <si>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</si>
  <si>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</si>
  <si>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</si>
  <si>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</si>
  <si>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</si>
  <si>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</si>
  <si>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</si>
  <si>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</si>
  <si>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</si>
  <si>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</si>
  <si>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</si>
  <si>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</si>
  <si>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</si>
  <si>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</si>
  <si>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</si>
  <si>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</si>
  <si>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</si>
  <si>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</si>
  <si>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</si>
  <si>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</si>
  <si>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</si>
  <si>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</si>
  <si>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</si>
  <si>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</si>
  <si>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</si>
  <si>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</si>
  <si>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</si>
  <si>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</si>
  <si>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</si>
  <si>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</si>
  <si>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</si>
  <si>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</si>
  <si>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</si>
  <si>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</si>
  <si>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</si>
  <si>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</si>
  <si>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</si>
  <si>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</si>
  <si>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</si>
  <si>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</si>
  <si>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</si>
  <si>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</si>
  <si>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</si>
  <si>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</si>
  <si>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</si>
  <si>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</si>
  <si>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</si>
  <si>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</si>
  <si>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</si>
  <si>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</si>
  <si>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</si>
  <si>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</si>
  <si>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</si>
  <si>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</si>
  <si>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</si>
  <si>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</si>
  <si>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</si>
  <si>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</si>
  <si>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</si>
  <si>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</si>
  <si>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</si>
  <si>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</si>
  <si>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</si>
  <si>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</si>
  <si>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</si>
  <si>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</si>
  <si>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</si>
  <si>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</si>
  <si>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</si>
  <si>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</si>
  <si>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</si>
  <si>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</si>
  <si>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</si>
  <si>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</si>
  <si>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</si>
  <si>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</si>
  <si>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</si>
  <si>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</si>
  <si>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</si>
  <si>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</si>
  <si>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</si>
  <si>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</si>
  <si>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</si>
  <si>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</si>
  <si>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</si>
  <si>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</si>
  <si>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</si>
  <si>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</si>
  <si>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</si>
  <si>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</si>
  <si>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</si>
  <si>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</si>
  <si>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</si>
  <si>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</si>
  <si>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</si>
  <si>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</si>
  <si>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</si>
  <si>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</si>
  <si>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</si>
  <si>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</si>
  <si>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</si>
  <si>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</si>
  <si>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</si>
  <si>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</si>
  <si>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</si>
  <si>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</si>
  <si>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</si>
  <si>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</si>
  <si>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</si>
  <si>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</si>
  <si>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</si>
  <si>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</si>
  <si>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</si>
  <si>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</si>
  <si>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</si>
  <si>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</si>
  <si>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</si>
  <si>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</si>
  <si>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</si>
  <si>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</si>
  <si>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</si>
  <si>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</si>
  <si>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</si>
  <si>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</si>
  <si>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</si>
  <si>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</si>
  <si>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</si>
  <si>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</si>
  <si>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</si>
  <si>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</si>
  <si>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</si>
  <si>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</si>
  <si>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</si>
  <si>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</si>
  <si>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</si>
  <si>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</si>
  <si>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</si>
  <si>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</si>
  <si>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</si>
  <si>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</si>
  <si>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</si>
  <si>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</si>
  <si>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</si>
  <si>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</si>
  <si>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</si>
  <si>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</si>
  <si>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</si>
  <si>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</si>
  <si>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</si>
  <si>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</si>
  <si>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</si>
  <si>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</si>
  <si>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</si>
  <si>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</si>
  <si>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</si>
  <si>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</si>
  <si>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</si>
  <si>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</si>
  <si>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</si>
  <si>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</si>
  <si>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</si>
  <si>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</si>
  <si>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</si>
  <si>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</si>
  <si>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</si>
  <si>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</si>
  <si>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</si>
  <si>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</si>
  <si>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</si>
  <si>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</si>
  <si>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</si>
  <si>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</si>
  <si>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</si>
  <si>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</si>
  <si>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</si>
  <si>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</si>
  <si>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</si>
  <si>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</si>
  <si>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</si>
  <si>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</si>
  <si>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</si>
  <si>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</si>
  <si>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</si>
  <si>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</si>
  <si>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</si>
  <si>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</si>
  <si>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</si>
  <si>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</si>
  <si>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</si>
  <si>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</si>
  <si>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</si>
  <si>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</si>
  <si>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</si>
  <si>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</si>
  <si>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</si>
  <si>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</si>
  <si>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</si>
  <si>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</si>
  <si>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</si>
  <si>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</si>
  <si>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</si>
  <si>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</si>
  <si>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</si>
  <si>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</si>
  <si>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</si>
  <si>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</si>
  <si>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</si>
  <si>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</si>
  <si>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</si>
  <si>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</si>
  <si>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</si>
  <si>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</si>
  <si>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</si>
  <si>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</si>
  <si>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</si>
  <si>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</si>
  <si>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</si>
  <si>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</si>
  <si>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</si>
  <si>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</si>
  <si>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</si>
  <si>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</si>
  <si>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</si>
  <si>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</si>
  <si>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</si>
  <si>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</si>
  <si>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</si>
  <si>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</si>
  <si>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</si>
  <si>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</si>
  <si>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</si>
  <si>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</si>
  <si>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</si>
  <si>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</si>
  <si>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</si>
  <si>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</si>
  <si>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</si>
  <si>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</si>
  <si>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</si>
  <si>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</si>
  <si>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</si>
  <si>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</si>
  <si>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</si>
  <si>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</si>
  <si>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</si>
  <si>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</si>
  <si>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</si>
  <si>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</si>
  <si>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</si>
  <si>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</si>
  <si>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</si>
  <si>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</si>
  <si>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</si>
  <si>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</si>
  <si>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</si>
  <si>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</si>
  <si>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</si>
  <si>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</si>
  <si>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</si>
  <si>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</si>
  <si>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</si>
  <si>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</si>
  <si>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</si>
  <si>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</si>
  <si>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</si>
  <si>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</si>
  <si>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</si>
  <si>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</si>
  <si>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</si>
  <si>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</si>
  <si>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</si>
  <si>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</si>
  <si>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</si>
  <si>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</si>
  <si>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</si>
  <si>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</si>
  <si>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</si>
  <si>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</si>
  <si>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</si>
  <si>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</si>
  <si>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</si>
  <si>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</si>
  <si>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</si>
  <si>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</si>
  <si>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</si>
  <si>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</si>
  <si>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</si>
  <si>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</si>
  <si>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</si>
  <si>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</si>
  <si>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</si>
  <si>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</si>
  <si>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</si>
  <si>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</si>
  <si>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</si>
  <si>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</si>
  <si>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</si>
  <si>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</si>
  <si>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</si>
  <si>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</si>
  <si>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</si>
  <si>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</si>
  <si>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</si>
  <si>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</si>
  <si>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</si>
  <si>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</si>
  <si>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</si>
  <si>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</si>
  <si>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</si>
  <si>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</si>
  <si>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</si>
  <si>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</si>
  <si>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</si>
  <si>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</si>
  <si>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</si>
  <si>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</si>
  <si>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</si>
  <si>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</si>
  <si>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</si>
  <si>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</si>
  <si>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</si>
  <si>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</si>
  <si>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</si>
  <si>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</si>
  <si>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</si>
  <si>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</si>
  <si>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</si>
  <si>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</si>
  <si>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</si>
  <si>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</si>
  <si>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</si>
  <si>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</si>
  <si>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</si>
  <si>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</si>
  <si>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</si>
  <si>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</si>
  <si>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</si>
  <si>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</si>
  <si>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</si>
  <si>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</si>
  <si>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</si>
  <si>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</si>
  <si>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</si>
  <si>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</si>
  <si>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</si>
  <si>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</si>
  <si>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</si>
  <si>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</si>
  <si>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</si>
  <si>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</si>
  <si>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</si>
  <si>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</si>
  <si>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</si>
  <si>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</si>
  <si>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</si>
  <si>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</si>
  <si>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</si>
  <si>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</si>
  <si>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</si>
  <si>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</si>
  <si>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</si>
  <si>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</si>
  <si>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</si>
  <si>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</si>
  <si>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</si>
  <si>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</si>
  <si>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</si>
  <si>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</si>
  <si>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</si>
  <si>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</si>
  <si>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</si>
  <si>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</si>
  <si>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</si>
  <si>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</si>
  <si>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</si>
  <si>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</si>
  <si>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</si>
  <si>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</si>
  <si>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</si>
  <si>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</si>
  <si>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</si>
  <si>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</si>
  <si>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</si>
  <si>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</si>
  <si>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</si>
  <si>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</si>
  <si>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</si>
  <si>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</si>
  <si>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</si>
  <si>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</si>
  <si>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</si>
  <si>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</si>
  <si>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</si>
  <si>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</si>
  <si>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</si>
  <si>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</si>
  <si>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</si>
  <si>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</si>
  <si>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</si>
  <si>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</si>
  <si>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</si>
  <si>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</si>
  <si>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</si>
  <si>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</si>
  <si>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</si>
  <si>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</si>
  <si>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</si>
  <si>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</si>
  <si>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</si>
  <si>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</si>
  <si>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</si>
  <si>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</si>
  <si>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</si>
  <si>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</si>
  <si>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</si>
  <si>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</si>
  <si>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</si>
  <si>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</si>
  <si>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</si>
  <si>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</si>
  <si>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</si>
  <si>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</si>
  <si>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</si>
  <si>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</si>
  <si>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</si>
  <si>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</si>
  <si>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</si>
  <si>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</si>
  <si>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</si>
  <si>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</si>
  <si>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</si>
  <si>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</si>
  <si>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</si>
  <si>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</si>
  <si>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</si>
  <si>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</si>
  <si>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</si>
  <si>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</si>
  <si>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</si>
  <si>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</si>
  <si>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</si>
  <si>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</si>
  <si>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</si>
  <si>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</si>
  <si>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</si>
  <si>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</si>
  <si>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</si>
  <si>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</si>
  <si>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</si>
  <si>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</si>
  <si>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</si>
  <si>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</si>
  <si>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</si>
  <si>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</si>
  <si>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</si>
  <si>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</si>
  <si>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</si>
  <si>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</si>
  <si>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</si>
  <si>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</si>
  <si>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</si>
  <si>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</si>
  <si>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</si>
  <si>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</si>
  <si>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</si>
  <si>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</si>
  <si>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</si>
  <si>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</si>
  <si>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</si>
  <si>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</si>
  <si>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</si>
  <si>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</si>
  <si>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</si>
  <si>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</si>
  <si>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</si>
  <si>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</si>
  <si>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</si>
  <si>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</si>
  <si>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</si>
  <si>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</si>
  <si>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</si>
  <si>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</si>
  <si>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</si>
  <si>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</si>
  <si>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</si>
  <si>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</si>
  <si>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</si>
  <si>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</si>
  <si>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</si>
  <si>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</si>
  <si>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</si>
  <si>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</si>
  <si>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</si>
  <si>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</si>
  <si>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</si>
  <si>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</si>
  <si>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</si>
  <si>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</si>
  <si>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</si>
  <si>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</si>
  <si>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</si>
  <si>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</si>
  <si>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</si>
  <si>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</si>
  <si>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</si>
  <si>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</si>
  <si>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</si>
  <si>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</si>
  <si>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</si>
  <si>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</si>
  <si>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</si>
  <si>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</si>
  <si>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</si>
  <si>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</si>
  <si>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</si>
  <si>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</si>
  <si>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</si>
  <si>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</si>
  <si>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</si>
  <si>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</si>
  <si>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</si>
  <si>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</si>
  <si>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</si>
  <si>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</si>
  <si>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</si>
  <si>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</si>
  <si>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</si>
  <si>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</si>
  <si>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</si>
  <si>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</si>
  <si>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</si>
  <si>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</si>
  <si>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</si>
  <si>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</si>
  <si>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</si>
  <si>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</si>
  <si>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</si>
  <si>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</si>
  <si>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</si>
  <si>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</si>
  <si>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</si>
  <si>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</si>
  <si>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</si>
  <si>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</si>
  <si>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</si>
  <si>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</si>
  <si>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</si>
  <si>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</si>
  <si>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</si>
  <si>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</si>
  <si>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</si>
  <si>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</si>
  <si>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</si>
  <si>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</si>
  <si>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</si>
  <si>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</si>
  <si>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</si>
  <si>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</si>
  <si>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</si>
  <si>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</si>
  <si>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</si>
  <si>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</si>
  <si>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</si>
  <si>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</si>
  <si>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</si>
  <si>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</si>
  <si>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</si>
  <si>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</si>
  <si>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</si>
  <si>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</si>
  <si>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</si>
  <si>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</si>
  <si>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</si>
  <si>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</si>
  <si>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</si>
  <si>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</si>
  <si>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</si>
  <si>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</si>
  <si>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</si>
  <si>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</si>
  <si>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</si>
  <si>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</si>
  <si>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</si>
  <si>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</si>
  <si>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</si>
  <si>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</si>
  <si>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</si>
  <si>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</si>
  <si>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</si>
  <si>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</si>
  <si>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</si>
  <si>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</si>
  <si>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</si>
  <si>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</si>
  <si>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</si>
  <si>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</si>
  <si>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</si>
  <si>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</si>
  <si>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</si>
  <si>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</si>
  <si>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</si>
  <si>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</si>
  <si>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</si>
  <si>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</si>
  <si>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</si>
  <si>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</si>
  <si>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</si>
  <si>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</si>
  <si>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</si>
  <si>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</si>
  <si>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</si>
  <si>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</si>
  <si>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</si>
  <si>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</si>
  <si>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</si>
  <si>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</si>
  <si>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</si>
  <si>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</si>
  <si>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</si>
  <si>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</si>
  <si>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</si>
  <si>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</si>
  <si>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</si>
  <si>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</si>
  <si>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</si>
  <si>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</si>
  <si>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</si>
  <si>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</si>
  <si>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</si>
  <si>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</si>
  <si>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</si>
  <si>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</si>
  <si>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</si>
  <si>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</si>
  <si>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</si>
  <si>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</si>
  <si>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</si>
  <si>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</si>
  <si>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</si>
  <si>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</si>
  <si>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</si>
  <si>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</si>
  <si>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</si>
  <si>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</si>
  <si>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</si>
  <si>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</si>
  <si>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</si>
  <si>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</si>
  <si>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</si>
  <si>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</si>
  <si>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</si>
  <si>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</si>
  <si>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</si>
  <si>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</si>
  <si>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</si>
  <si>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</si>
  <si>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</si>
  <si>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</si>
  <si>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</si>
  <si>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</si>
  <si>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</si>
  <si>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</si>
  <si>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</si>
  <si>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</si>
  <si>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</si>
  <si>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</si>
  <si>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</si>
  <si>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</si>
  <si>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</si>
  <si>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</si>
  <si>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</si>
  <si>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</si>
  <si>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</si>
  <si>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</si>
  <si>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</si>
  <si>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</si>
  <si>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</si>
  <si>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</si>
  <si>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</si>
  <si>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</si>
  <si>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</si>
  <si>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</si>
  <si>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</si>
  <si>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</si>
  <si>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</si>
  <si>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</si>
  <si>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</si>
  <si>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</si>
  <si>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</si>
  <si>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</si>
  <si>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</si>
  <si>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</si>
  <si>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</si>
  <si>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</si>
  <si>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</si>
  <si>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</si>
  <si>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</si>
  <si>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</si>
  <si>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</si>
  <si>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</si>
  <si>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</si>
  <si>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</si>
  <si>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</si>
  <si>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</si>
  <si>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</si>
  <si>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</si>
  <si>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</si>
  <si>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</si>
  <si>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</si>
  <si>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</si>
  <si>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</si>
  <si>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</si>
  <si>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</si>
  <si>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</si>
  <si>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</si>
  <si>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</si>
  <si>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</si>
  <si>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</si>
  <si>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</si>
  <si>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</si>
  <si>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</si>
  <si>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</si>
  <si>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</si>
  <si>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</si>
  <si>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</si>
  <si>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</si>
  <si>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</si>
  <si>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</si>
  <si>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</si>
  <si>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</si>
  <si>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</si>
  <si>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</si>
  <si>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</si>
  <si>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</si>
  <si>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</si>
  <si>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</si>
  <si>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</si>
  <si>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</si>
  <si>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</si>
  <si>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</si>
  <si>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</si>
  <si>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</si>
  <si>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</si>
  <si>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</si>
  <si>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</si>
  <si>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</si>
  <si>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</si>
  <si>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</si>
  <si>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</si>
  <si>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</si>
  <si>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</si>
  <si>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</si>
  <si>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</si>
  <si>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</si>
  <si>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</si>
  <si>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</si>
  <si>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</si>
  <si>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</si>
  <si>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</si>
  <si>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</si>
  <si>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</si>
  <si>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</si>
  <si>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</si>
  <si>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</si>
  <si>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</si>
  <si>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</si>
  <si>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</si>
  <si>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</si>
  <si>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</si>
  <si>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</si>
  <si>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</si>
  <si>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</si>
  <si>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</si>
  <si>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</si>
  <si>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</si>
  <si>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</si>
  <si>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</si>
  <si>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</si>
  <si>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</si>
  <si>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</si>
  <si>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</si>
  <si>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</si>
  <si>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</si>
  <si>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</si>
  <si>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</si>
  <si>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</si>
  <si>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</si>
  <si>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</si>
  <si>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</si>
  <si>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</si>
  <si>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</si>
  <si>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</si>
  <si>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</si>
  <si>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</si>
  <si>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</si>
  <si>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</si>
  <si>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</si>
  <si>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</si>
  <si>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</si>
  <si>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</si>
  <si>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</si>
  <si>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</si>
  <si>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</si>
  <si>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</si>
  <si>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</si>
  <si>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</si>
  <si>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</si>
  <si>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</si>
  <si>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</si>
  <si>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</si>
  <si>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</si>
  <si>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</si>
  <si>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</si>
  <si>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</si>
  <si>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</si>
  <si>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</si>
  <si>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</si>
  <si>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</si>
  <si>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</si>
  <si>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</si>
  <si>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</si>
  <si>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</si>
  <si>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</si>
  <si>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</si>
  <si>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</si>
  <si>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</si>
  <si>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</si>
  <si>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</si>
  <si>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</si>
  <si>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</si>
  <si>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</si>
  <si>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</si>
  <si>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</si>
  <si>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</si>
  <si>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</si>
  <si>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</si>
  <si>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</si>
  <si>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</si>
  <si>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</si>
  <si>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</si>
  <si>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</si>
  <si>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</si>
  <si>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</si>
  <si>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</si>
  <si>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</si>
  <si>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</si>
  <si>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</si>
  <si>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</si>
  <si>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</si>
  <si>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</si>
  <si>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</si>
  <si>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</si>
  <si>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</si>
  <si>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</si>
  <si>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</si>
  <si>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</si>
  <si>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</si>
  <si>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</si>
  <si>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</si>
  <si>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</si>
  <si>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</si>
  <si>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</si>
  <si>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</si>
  <si>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</si>
  <si>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</si>
  <si>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</si>
  <si>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</si>
  <si>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</si>
  <si>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</si>
  <si>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</si>
  <si>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</si>
  <si>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</si>
  <si>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</si>
  <si>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</si>
  <si>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</si>
  <si>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</si>
  <si>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</si>
  <si>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</si>
  <si>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</si>
  <si>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</si>
  <si>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</si>
  <si>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</si>
  <si>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</si>
  <si>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</si>
  <si>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</si>
  <si>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</si>
  <si>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</si>
  <si>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</si>
  <si>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</si>
  <si>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</si>
  <si>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</si>
  <si>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</si>
  <si>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</si>
  <si>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</si>
  <si>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</si>
  <si>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</si>
  <si>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</si>
  <si>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</si>
  <si>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</si>
  <si>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</si>
  <si>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</si>
  <si>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</si>
  <si>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</si>
  <si>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</si>
  <si>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</si>
  <si>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</si>
  <si>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</si>
  <si>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</si>
  <si>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</si>
  <si>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</si>
  <si>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</si>
  <si>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</si>
  <si>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</si>
  <si>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</si>
  <si>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</si>
  <si>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</si>
  <si>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</si>
  <si>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</si>
  <si>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</si>
  <si>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</si>
  <si>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</si>
  <si>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</si>
  <si>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</si>
  <si>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</si>
  <si>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</si>
  <si>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</si>
  <si>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</si>
  <si>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</si>
  <si>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</si>
  <si>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</si>
  <si>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</si>
  <si>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</si>
  <si>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</si>
  <si>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</si>
  <si>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</si>
  <si>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</si>
  <si>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</si>
  <si>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</si>
  <si>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</si>
  <si>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</si>
  <si>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</si>
  <si>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</si>
  <si>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</si>
  <si>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</si>
  <si>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</si>
  <si>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</si>
  <si>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</si>
  <si>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</si>
  <si>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</si>
  <si>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</si>
  <si>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</si>
  <si>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</si>
  <si>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</si>
  <si>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</si>
  <si>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</si>
  <si>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</si>
  <si>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</si>
  <si>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</si>
  <si>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</si>
  <si>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</si>
  <si>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</si>
  <si>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</si>
  <si>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</si>
  <si>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</si>
  <si>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</si>
  <si>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</si>
  <si>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</si>
  <si>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</si>
  <si>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</si>
  <si>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</si>
  <si>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</si>
  <si>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</si>
  <si>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</si>
  <si>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</si>
  <si>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</si>
  <si>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</si>
  <si>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</si>
  <si>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</si>
  <si>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</si>
  <si>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</si>
  <si>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</si>
  <si>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</si>
  <si>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</si>
  <si>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</si>
  <si>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</si>
  <si>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</si>
  <si>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</si>
  <si>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</si>
  <si>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</si>
  <si>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</si>
  <si>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</si>
  <si>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</si>
  <si>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</si>
  <si>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</si>
  <si>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</si>
  <si>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</si>
  <si>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</si>
  <si>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</si>
  <si>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</si>
  <si>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</si>
  <si>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</si>
  <si>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</si>
  <si>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</si>
  <si>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</si>
  <si>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</si>
  <si>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</si>
  <si>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</si>
  <si>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</si>
  <si>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</si>
  <si>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</si>
  <si>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</si>
  <si>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</si>
  <si>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</si>
  <si>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</si>
  <si>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</si>
  <si>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</si>
  <si>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</si>
  <si>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</si>
  <si>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</si>
  <si>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</si>
  <si>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</si>
  <si>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</si>
  <si>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</si>
  <si>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</si>
  <si>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</si>
  <si>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</si>
  <si>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</si>
  <si>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</si>
  <si>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</si>
  <si>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</si>
  <si>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</si>
  <si>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</si>
  <si>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</si>
  <si>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</si>
  <si>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</si>
  <si>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</si>
  <si>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</si>
  <si>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</si>
  <si>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</si>
  <si>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</si>
  <si>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</si>
  <si>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</si>
  <si>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</si>
  <si>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</si>
  <si>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</si>
  <si>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</si>
  <si>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</si>
  <si>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</si>
  <si>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</si>
  <si>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</si>
  <si>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</si>
  <si>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</si>
  <si>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</si>
  <si>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</si>
  <si>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</si>
  <si>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</si>
  <si>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</si>
  <si>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</si>
  <si>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</si>
  <si>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</si>
  <si>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</si>
  <si>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</si>
  <si>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</si>
  <si>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</si>
  <si>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</si>
  <si>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</si>
  <si>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</si>
  <si>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</si>
  <si>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</si>
  <si>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</si>
  <si>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</si>
  <si>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</si>
  <si>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</si>
  <si>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</si>
  <si>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</si>
  <si>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</si>
  <si>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</si>
  <si>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</si>
  <si>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</si>
  <si>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</si>
  <si>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</si>
  <si>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</si>
  <si>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</si>
  <si>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</si>
  <si>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</si>
  <si>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</si>
  <si>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</si>
  <si>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</si>
  <si>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</si>
  <si>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</si>
  <si>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</si>
  <si>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</si>
  <si>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</si>
  <si>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</si>
  <si>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</si>
  <si>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</si>
  <si>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</si>
  <si>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</si>
  <si>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</si>
  <si>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</si>
  <si>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</si>
  <si>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</si>
  <si>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</si>
  <si>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</si>
  <si>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</si>
  <si>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</si>
  <si>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</si>
  <si>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</si>
  <si>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</si>
  <si>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</si>
  <si>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</si>
  <si>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</si>
  <si>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</si>
  <si>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</si>
  <si>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</si>
  <si>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</si>
  <si>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</si>
  <si>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</si>
  <si>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</si>
  <si>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</si>
  <si>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</si>
  <si>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</si>
  <si>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</si>
  <si>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</si>
  <si>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</si>
  <si>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</si>
  <si>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</si>
  <si>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</si>
  <si>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</si>
  <si>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</si>
  <si>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</si>
  <si>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</si>
  <si>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</si>
  <si>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</si>
  <si>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</si>
  <si>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</si>
  <si>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</si>
  <si>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</si>
  <si>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</si>
  <si>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</si>
  <si>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</si>
  <si>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</si>
  <si>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</si>
  <si>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</si>
  <si>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</si>
  <si>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</si>
  <si>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</si>
  <si>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</si>
  <si>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</si>
  <si>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</si>
  <si>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</si>
  <si>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</si>
  <si>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</si>
  <si>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</si>
  <si>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</si>
  <si>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</si>
  <si>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</si>
  <si>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</si>
  <si>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</si>
  <si>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</si>
  <si>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</si>
  <si>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</si>
  <si>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</si>
  <si>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</si>
  <si>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</si>
  <si>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</si>
  <si>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</si>
  <si>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</si>
  <si>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</si>
  <si>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</si>
  <si>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</si>
  <si>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</si>
  <si>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</si>
  <si>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</si>
  <si>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</si>
  <si>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</si>
  <si>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</si>
  <si>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</si>
  <si>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</si>
  <si>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</si>
  <si>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</si>
  <si>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</si>
  <si>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</si>
  <si>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</si>
  <si>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</si>
  <si>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</si>
  <si>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</si>
  <si>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</si>
  <si>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</si>
  <si>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</si>
  <si>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</si>
  <si>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</si>
  <si>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</si>
  <si>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</si>
  <si>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</si>
  <si>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</si>
  <si>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</si>
  <si>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</si>
  <si>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</si>
  <si>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</si>
  <si>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</si>
  <si>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</si>
  <si>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</si>
  <si>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</si>
  <si>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</si>
  <si>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</si>
  <si>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</si>
  <si>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</si>
  <si>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</si>
  <si>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</si>
  <si>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</si>
  <si>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</si>
  <si>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</si>
  <si>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</si>
  <si>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</si>
  <si>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</si>
  <si>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</si>
  <si>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</si>
  <si>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</si>
  <si>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</si>
  <si>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</si>
  <si>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</si>
  <si>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</si>
  <si>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</si>
  <si>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</si>
  <si>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</si>
  <si>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</si>
  <si>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</si>
  <si>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</si>
  <si>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</si>
  <si>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</si>
  <si>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</si>
  <si>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</si>
  <si>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</si>
  <si>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</si>
  <si>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</si>
  <si>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</si>
  <si>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</si>
  <si>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</si>
  <si>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</si>
  <si>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</si>
  <si>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</si>
  <si>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</si>
  <si>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</si>
  <si>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</si>
  <si>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</si>
  <si>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</si>
  <si>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</si>
  <si>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</si>
  <si>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</si>
  <si>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</si>
  <si>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</si>
  <si>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</si>
  <si>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</si>
  <si>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</si>
  <si>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</si>
  <si>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</si>
  <si>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</si>
  <si>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</si>
  <si>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</si>
  <si>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</si>
  <si>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</si>
  <si>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</si>
  <si>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</si>
  <si>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</si>
  <si>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</si>
  <si>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</si>
  <si>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</si>
  <si>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</si>
  <si>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</si>
  <si>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</si>
  <si>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</si>
  <si>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</si>
  <si>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</si>
  <si>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</si>
  <si>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</si>
  <si>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</si>
  <si>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</si>
  <si>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</si>
  <si>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</si>
  <si>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</si>
  <si>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</si>
  <si>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</si>
  <si>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</si>
  <si>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</si>
  <si>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</si>
  <si>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</si>
  <si>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</si>
  <si>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</si>
  <si>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</si>
  <si>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</si>
  <si>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</si>
  <si>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</si>
  <si>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</si>
  <si>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</si>
  <si>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</si>
  <si>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</si>
  <si>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</si>
  <si>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</si>
  <si>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</si>
  <si>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</si>
  <si>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</si>
  <si>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</si>
  <si>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</si>
  <si>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</si>
  <si>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</si>
  <si>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</si>
  <si>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</si>
  <si>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</si>
  <si>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</si>
  <si>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</si>
  <si>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</si>
  <si>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</si>
  <si>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</si>
  <si>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</si>
  <si>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</si>
  <si>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</si>
  <si>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</si>
  <si>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</si>
  <si>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</si>
  <si>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</si>
  <si>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</si>
  <si>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</si>
  <si>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</si>
  <si>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</si>
  <si>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</si>
  <si>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</si>
  <si>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</si>
  <si>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</si>
  <si>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</si>
  <si>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</si>
  <si>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</si>
  <si>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</si>
  <si>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</si>
  <si>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</si>
  <si>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</si>
  <si>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</si>
  <si>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</si>
  <si>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</si>
  <si>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</si>
  <si>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</si>
  <si>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</si>
  <si>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</si>
  <si>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</si>
  <si>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</si>
  <si>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</si>
  <si>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</si>
  <si>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</si>
  <si>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</si>
  <si>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</si>
  <si>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</si>
  <si>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</si>
  <si>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</si>
  <si>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</si>
  <si>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</si>
  <si>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</si>
  <si>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</si>
  <si>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</si>
  <si>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</si>
  <si>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</si>
  <si>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</si>
  <si>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</si>
  <si>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</si>
  <si>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</si>
  <si>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</si>
  <si>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</si>
  <si>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</si>
  <si>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</si>
  <si>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</si>
  <si>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</si>
  <si>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</si>
  <si>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</si>
  <si>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</si>
  <si>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</si>
  <si>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</si>
  <si>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</si>
  <si>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</si>
  <si>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</si>
  <si>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</si>
  <si>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</si>
  <si>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</si>
  <si>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</si>
  <si>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</si>
  <si>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</si>
  <si>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</si>
  <si>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</si>
  <si>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</si>
  <si>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</si>
  <si>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</si>
  <si>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</si>
  <si>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</si>
  <si>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</si>
  <si>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</si>
  <si>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</si>
  <si>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</si>
  <si>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</si>
  <si>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</si>
  <si>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</si>
  <si>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</si>
  <si>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</si>
  <si>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</si>
  <si>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</si>
  <si>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</si>
  <si>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</si>
  <si>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</si>
  <si>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</si>
  <si>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</si>
  <si>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</si>
  <si>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</si>
  <si>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</si>
  <si>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</si>
  <si>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</si>
  <si>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</si>
  <si>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</si>
  <si>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</si>
  <si>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</si>
  <si>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</si>
  <si>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</si>
  <si>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</si>
  <si>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</si>
  <si>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</si>
  <si>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</si>
  <si>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</si>
  <si>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</si>
  <si>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</si>
  <si>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</si>
  <si>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</si>
  <si>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</si>
  <si>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</si>
  <si>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</si>
  <si>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</si>
  <si>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</si>
  <si>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</si>
  <si>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</si>
  <si>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</si>
  <si>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</si>
  <si>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</si>
  <si>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</si>
  <si>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</si>
  <si>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</si>
  <si>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</si>
  <si>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</si>
  <si>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</si>
  <si>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</si>
  <si>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</si>
  <si>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</si>
  <si>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</si>
  <si>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</si>
  <si>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</si>
  <si>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</si>
  <si>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</si>
  <si>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</si>
  <si>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</si>
  <si>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</si>
  <si>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</si>
  <si>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</si>
  <si>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</si>
  <si>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</si>
  <si>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</si>
  <si>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</si>
  <si>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</si>
  <si>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</si>
  <si>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</si>
  <si>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</si>
  <si>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</si>
  <si>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</si>
  <si>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</si>
  <si>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</si>
  <si>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</si>
  <si>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</si>
  <si>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</si>
  <si>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</si>
  <si>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</si>
  <si>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</si>
  <si>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</si>
  <si>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</si>
  <si>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</si>
  <si>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</si>
  <si>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</si>
  <si>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</si>
  <si>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</si>
  <si>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</si>
  <si>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</si>
  <si>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</si>
  <si>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</si>
  <si>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</si>
  <si>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</si>
  <si>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</si>
  <si>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</si>
  <si>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</si>
  <si>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</si>
  <si>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</si>
  <si>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</si>
  <si>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</si>
  <si>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</si>
  <si>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</si>
  <si>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</si>
  <si>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</si>
  <si>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</si>
  <si>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</si>
  <si>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</si>
  <si>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</si>
  <si>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</si>
  <si>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</si>
  <si>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</si>
  <si>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</si>
  <si>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</si>
  <si>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</si>
  <si>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</si>
  <si>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</si>
  <si>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</si>
  <si>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</si>
  <si>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</si>
  <si>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</si>
  <si>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</si>
  <si>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</si>
  <si>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</si>
  <si>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</si>
  <si>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</si>
  <si>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</si>
  <si>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</si>
  <si>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</si>
  <si>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</si>
  <si>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</si>
  <si>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</si>
  <si>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</si>
  <si>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</si>
  <si>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</si>
  <si>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</si>
  <si>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</si>
  <si>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</si>
  <si>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</si>
  <si>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</si>
  <si>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</si>
  <si>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</si>
  <si>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</si>
  <si>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</si>
  <si>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</si>
  <si>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</si>
  <si>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</si>
  <si>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</si>
  <si>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</si>
  <si>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</si>
  <si>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</si>
  <si>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</si>
  <si>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</si>
  <si>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</si>
  <si>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</si>
  <si>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</si>
  <si>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</si>
  <si>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</si>
  <si>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</si>
  <si>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</si>
  <si>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</si>
  <si>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</si>
  <si>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</si>
  <si>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</si>
  <si>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</si>
  <si>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</si>
  <si>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</si>
  <si>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</si>
  <si>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</si>
  <si>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</si>
  <si>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</si>
  <si>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</si>
  <si>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</si>
  <si>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</si>
  <si>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</si>
  <si>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</si>
  <si>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</si>
  <si>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</si>
  <si>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</si>
  <si>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</si>
  <si>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</si>
  <si>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</si>
  <si>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</si>
  <si>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</si>
  <si>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</si>
  <si>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</si>
  <si>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</si>
  <si>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</si>
  <si>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</si>
  <si>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</si>
  <si>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</si>
  <si>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</si>
  <si>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</si>
  <si>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</si>
  <si>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</si>
  <si>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</si>
  <si>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</si>
  <si>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</si>
  <si>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</si>
  <si>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</si>
  <si>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</si>
  <si>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</si>
  <si>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</si>
  <si>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</si>
  <si>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</si>
  <si>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</si>
  <si>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</si>
  <si>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</si>
  <si>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</si>
  <si>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</si>
  <si>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</si>
  <si>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</si>
  <si>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</si>
  <si>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</si>
  <si>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</si>
  <si>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</si>
  <si>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</si>
  <si>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</si>
  <si>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</si>
  <si>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</si>
  <si>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</si>
  <si>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</si>
  <si>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</si>
  <si>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</si>
  <si>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</si>
  <si>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</si>
  <si>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</si>
  <si>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</si>
  <si>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</si>
  <si>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</si>
  <si>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</si>
  <si>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</si>
  <si>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</si>
  <si>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</si>
  <si>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</si>
  <si>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</si>
  <si>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</si>
  <si>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</si>
  <si>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</si>
  <si>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</si>
  <si>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</si>
  <si>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</si>
  <si>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</si>
  <si>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</si>
  <si>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</si>
  <si>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</si>
  <si>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</si>
  <si>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</si>
  <si>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</si>
  <si>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</si>
  <si>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</si>
  <si>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</si>
  <si>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</si>
  <si>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</si>
  <si>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</si>
  <si>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</si>
  <si>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</si>
  <si>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</si>
  <si>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</si>
  <si>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</si>
  <si>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</si>
  <si>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</si>
  <si>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</si>
  <si>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</si>
  <si>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</si>
  <si>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</si>
  <si>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</si>
  <si>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</si>
  <si>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</si>
  <si>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</si>
  <si>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</si>
  <si>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</si>
  <si>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</si>
  <si>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</si>
  <si>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</si>
  <si>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</si>
  <si>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</si>
  <si>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</si>
  <si>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</si>
  <si>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</si>
  <si>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</si>
  <si>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</si>
  <si>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</si>
  <si>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</si>
  <si>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</si>
  <si>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</si>
  <si>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</si>
  <si>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</si>
  <si>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</si>
  <si>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</si>
  <si>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</si>
  <si>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</si>
  <si>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</si>
  <si>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</si>
  <si>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</si>
  <si>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</si>
  <si>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</si>
  <si>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</si>
  <si>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</si>
  <si>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</si>
  <si>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</si>
  <si>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</si>
  <si>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</si>
  <si>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</si>
  <si>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</si>
  <si>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</si>
  <si>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</si>
  <si>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</si>
  <si>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</si>
  <si>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</si>
  <si>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</si>
  <si>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</si>
  <si>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</si>
  <si>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</si>
  <si>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</si>
  <si>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</si>
  <si>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</si>
  <si>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</si>
  <si>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</si>
  <si>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</si>
  <si>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</si>
  <si>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</si>
  <si>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</si>
  <si>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</si>
  <si>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</si>
  <si>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</si>
  <si>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</si>
  <si>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</si>
  <si>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</si>
  <si>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</si>
  <si>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</si>
  <si>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</si>
  <si>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</si>
  <si>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</si>
  <si>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</si>
  <si>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</si>
  <si>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</si>
  <si>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</si>
  <si>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</si>
  <si>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</si>
  <si>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</si>
  <si>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</si>
  <si>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</si>
  <si>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</si>
  <si>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</si>
  <si>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</si>
  <si>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</si>
  <si>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</si>
  <si>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</si>
  <si>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</si>
  <si>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</si>
  <si>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</si>
  <si>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</si>
  <si>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</si>
  <si>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</si>
  <si>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</si>
  <si>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</si>
  <si>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</si>
  <si>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</si>
  <si>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</si>
  <si>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</si>
  <si>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</si>
  <si>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</si>
  <si>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</si>
  <si>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</si>
  <si>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</si>
  <si>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</si>
  <si>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</si>
  <si>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</si>
  <si>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</si>
  <si>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</si>
  <si>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</si>
  <si>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</si>
  <si>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</si>
  <si>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</si>
  <si>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</si>
  <si>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</si>
  <si>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</si>
  <si>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</si>
  <si>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</si>
  <si>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</si>
  <si>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</si>
  <si>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</si>
  <si>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</si>
  <si>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</si>
  <si>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</si>
  <si>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</si>
  <si>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</si>
  <si>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</si>
  <si>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</si>
  <si>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</si>
  <si>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</si>
  <si>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</si>
  <si>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</si>
  <si>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</si>
  <si>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</si>
  <si>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</si>
  <si>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</si>
  <si>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</si>
  <si>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</si>
  <si>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</si>
  <si>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</si>
  <si>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</si>
  <si>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</si>
  <si>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</si>
  <si>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</si>
  <si>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</si>
  <si>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</si>
  <si>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</si>
  <si>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</si>
  <si>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</si>
  <si>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</si>
  <si>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</si>
  <si>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</si>
  <si>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</si>
  <si>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</si>
  <si>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</si>
  <si>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</si>
  <si>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</si>
  <si>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</si>
  <si>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</si>
  <si>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</si>
  <si>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</si>
  <si>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</si>
  <si>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</si>
  <si>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</si>
  <si>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</si>
  <si>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</si>
  <si>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</si>
  <si>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</si>
  <si>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</si>
  <si>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</si>
  <si>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</si>
  <si>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</si>
  <si>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</si>
  <si>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</si>
  <si>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</si>
  <si>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</si>
  <si>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</si>
  <si>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</si>
  <si>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</si>
  <si>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</si>
  <si>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</si>
  <si>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</si>
  <si>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</si>
  <si>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</si>
  <si>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</si>
  <si>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</si>
  <si>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</si>
  <si>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</si>
  <si>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</si>
  <si>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</si>
  <si>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</si>
  <si>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</si>
  <si>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</si>
  <si>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</si>
  <si>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</si>
  <si>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</si>
  <si>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</si>
  <si>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</si>
  <si>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</si>
  <si>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</si>
  <si>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</si>
  <si>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</si>
  <si>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</si>
  <si>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</si>
  <si>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</si>
  <si>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</si>
  <si>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</si>
  <si>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</si>
  <si>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</si>
  <si>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</si>
  <si>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</si>
  <si>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</si>
  <si>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</si>
  <si>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</si>
  <si>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</si>
  <si>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</si>
  <si>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</si>
  <si>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</si>
  <si>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</si>
  <si>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</si>
  <si>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</si>
  <si>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</si>
  <si>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</si>
  <si>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</si>
  <si>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</si>
  <si>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</si>
  <si>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</si>
  <si>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</si>
  <si>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</si>
  <si>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</si>
  <si>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</si>
  <si>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</si>
  <si>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</si>
  <si>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</si>
  <si>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</si>
  <si>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</si>
  <si>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</si>
  <si>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</si>
  <si>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</si>
  <si>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</si>
  <si>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</si>
  <si>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</si>
  <si>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</si>
  <si>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</si>
  <si>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</si>
  <si>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</si>
  <si>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</si>
  <si>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</si>
  <si>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</si>
  <si>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</si>
  <si>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</si>
  <si>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</si>
  <si>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</si>
  <si>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</si>
  <si>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</si>
  <si>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</si>
  <si>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</si>
  <si>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</si>
  <si>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</si>
  <si>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</si>
  <si>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</si>
  <si>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</si>
  <si>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</si>
  <si>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</si>
  <si>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</si>
  <si>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</si>
  <si>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</si>
  <si>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</si>
  <si>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</si>
  <si>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</si>
  <si>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</si>
  <si>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</si>
  <si>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</si>
  <si>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</si>
  <si>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</si>
  <si>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</si>
  <si>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</si>
  <si>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</si>
  <si>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</si>
  <si>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</si>
  <si>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</si>
  <si>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</si>
  <si>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</si>
  <si>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</si>
  <si>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</si>
  <si>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</si>
  <si>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</si>
  <si>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</si>
  <si>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</si>
  <si>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</si>
  <si>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</si>
  <si>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</si>
  <si>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</si>
  <si>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</si>
  <si>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</si>
  <si>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</si>
  <si>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</si>
  <si>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</si>
  <si>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</si>
  <si>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</si>
  <si>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</si>
  <si>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</si>
  <si>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</si>
  <si>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</si>
  <si>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</si>
  <si>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</si>
  <si>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</si>
  <si>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</si>
  <si>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</si>
  <si>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</si>
  <si>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</si>
  <si>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</si>
  <si>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</si>
  <si>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</si>
  <si>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</si>
  <si>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</si>
  <si>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</si>
  <si>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</si>
  <si>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</si>
  <si>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</si>
  <si>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</si>
  <si>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</si>
  <si>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</si>
  <si>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</si>
  <si>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</si>
  <si>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</si>
  <si>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</si>
  <si>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</si>
  <si>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</si>
  <si>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</si>
  <si>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</si>
  <si>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</si>
  <si>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</si>
  <si>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</si>
  <si>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</si>
  <si>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</si>
  <si>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</si>
  <si>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</si>
  <si>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</si>
  <si>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</si>
  <si>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</si>
  <si>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</si>
  <si>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</si>
  <si>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</si>
  <si>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</si>
  <si>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</si>
  <si>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</si>
  <si>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</si>
  <si>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</si>
  <si>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</si>
  <si>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</si>
  <si>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</si>
  <si>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</si>
  <si>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</si>
  <si>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</si>
  <si>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</si>
  <si>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</si>
  <si>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</si>
  <si>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</si>
  <si>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</si>
  <si>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</si>
  <si>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</si>
  <si>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</si>
  <si>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</si>
  <si>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</si>
  <si>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</si>
  <si>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</si>
  <si>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</si>
  <si>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</si>
  <si>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</si>
  <si>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</si>
  <si>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</si>
  <si>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</si>
  <si>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</si>
  <si>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</si>
  <si>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</si>
  <si>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</si>
  <si>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</si>
  <si>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</si>
  <si>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</si>
  <si>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</si>
  <si>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</si>
  <si>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</si>
  <si>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</si>
  <si>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</si>
  <si>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</si>
  <si>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</si>
  <si>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</si>
  <si>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</si>
  <si>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</si>
  <si>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</si>
  <si>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</si>
  <si>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</si>
  <si>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</si>
  <si>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</si>
  <si>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</si>
  <si>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</si>
  <si>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</si>
  <si>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</si>
  <si>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</si>
  <si>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</si>
  <si>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</si>
  <si>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</si>
  <si>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</si>
  <si>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</si>
  <si>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</si>
  <si>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</si>
  <si>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</si>
  <si>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</si>
  <si>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</si>
  <si>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</si>
  <si>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</si>
  <si>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</si>
  <si>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</si>
  <si>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</si>
  <si>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</si>
  <si>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</si>
  <si>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</si>
  <si>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</si>
  <si>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</si>
  <si>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</si>
  <si>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</si>
  <si>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</si>
  <si>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</si>
  <si>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</si>
  <si>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</si>
  <si>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</si>
  <si>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</si>
  <si>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</si>
  <si>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</si>
  <si>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</si>
  <si>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</si>
  <si>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</si>
  <si>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</si>
  <si>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</si>
  <si>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</si>
  <si>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</si>
  <si>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</si>
  <si>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</si>
  <si>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</si>
  <si>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</si>
  <si>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</si>
  <si>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</si>
  <si>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</si>
  <si>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</si>
  <si>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</si>
  <si>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</si>
  <si>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</si>
  <si>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</si>
  <si>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</si>
  <si>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</si>
  <si>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</si>
  <si>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</si>
  <si>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</si>
  <si>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</si>
  <si>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</si>
  <si>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</si>
  <si>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</si>
  <si>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</si>
  <si>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</si>
  <si>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</si>
  <si>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</si>
  <si>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</si>
  <si>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</si>
  <si>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</si>
  <si>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</si>
  <si>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</si>
  <si>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</si>
  <si>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</si>
  <si>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</si>
  <si>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</si>
  <si>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</si>
  <si>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</si>
  <si>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</si>
  <si>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</si>
  <si>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</si>
  <si>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</si>
  <si>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</si>
  <si>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</si>
  <si>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</si>
  <si>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</si>
  <si>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</si>
  <si>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</si>
  <si>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</si>
  <si>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</si>
  <si>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</si>
  <si>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</si>
  <si>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</si>
  <si>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</si>
  <si>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</si>
  <si>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</si>
  <si>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</si>
  <si>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</si>
  <si>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</si>
  <si>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</si>
  <si>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</si>
  <si>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</si>
  <si>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</si>
  <si>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</si>
  <si>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</si>
  <si>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</si>
  <si>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</si>
  <si>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</si>
  <si>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</si>
  <si>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</si>
  <si>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</si>
  <si>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</si>
  <si>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</si>
  <si>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</si>
  <si>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</si>
  <si>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</si>
  <si>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</si>
  <si>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</si>
  <si>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</si>
  <si>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</si>
  <si>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</si>
  <si>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</si>
  <si>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</si>
  <si>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</si>
  <si>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</si>
  <si>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</si>
  <si>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</si>
  <si>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</si>
  <si>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</si>
  <si>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</si>
  <si>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</si>
  <si>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</si>
  <si>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</si>
  <si>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</si>
  <si>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</si>
  <si>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</si>
  <si>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</si>
  <si>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</si>
  <si>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</si>
  <si>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</si>
  <si>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</si>
  <si>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</si>
  <si>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</si>
  <si>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</si>
  <si>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</si>
  <si>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</si>
  <si>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</si>
  <si>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</si>
  <si>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</si>
  <si>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</si>
  <si>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</si>
  <si>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</si>
  <si>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</si>
  <si>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</si>
  <si>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</si>
  <si>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</si>
  <si>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</si>
  <si>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</si>
  <si>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</si>
  <si>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</si>
  <si>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</si>
  <si>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</si>
  <si>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</si>
  <si>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</si>
  <si>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</si>
  <si>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</si>
  <si>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</si>
  <si>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</si>
  <si>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</si>
  <si>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</si>
  <si>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</si>
  <si>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</si>
  <si>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</si>
  <si>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</si>
  <si>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</si>
  <si>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</si>
  <si>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</si>
  <si>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</si>
  <si>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</si>
  <si>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</si>
  <si>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</si>
  <si>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</si>
  <si>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</si>
  <si>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</si>
  <si>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</si>
  <si>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</si>
  <si>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</si>
  <si>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</si>
  <si>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</si>
  <si>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</si>
  <si>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</si>
  <si>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</si>
  <si>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</si>
  <si>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</si>
  <si>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</si>
  <si>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</si>
  <si>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</si>
  <si>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</si>
  <si>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</si>
  <si>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</si>
  <si>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</si>
  <si>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</si>
  <si>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</si>
  <si>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</si>
  <si>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</si>
  <si>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</si>
  <si>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</si>
  <si>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</si>
  <si>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</si>
  <si>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</si>
  <si>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</si>
  <si>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</si>
  <si>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</si>
  <si>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</si>
  <si>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</si>
  <si>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</si>
  <si>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</si>
  <si>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</si>
  <si>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</si>
  <si>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</si>
  <si>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</si>
  <si>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</si>
  <si>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</si>
  <si>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</si>
  <si>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</si>
  <si>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</si>
  <si>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</si>
  <si>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</si>
  <si>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</si>
  <si>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</si>
  <si>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</si>
  <si>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</si>
  <si>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</si>
  <si>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</si>
  <si>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</si>
  <si>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</si>
  <si>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</si>
  <si>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</si>
  <si>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</si>
  <si>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</si>
  <si>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</si>
  <si>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</si>
  <si>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</si>
  <si>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</si>
  <si>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</si>
  <si>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</si>
  <si>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</si>
  <si>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</si>
  <si>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</si>
  <si>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</si>
  <si>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</si>
  <si>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</si>
  <si>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</si>
  <si>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</si>
  <si>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</si>
  <si>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</si>
  <si>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</si>
  <si>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</si>
  <si>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</si>
  <si>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</si>
  <si>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</si>
  <si>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</si>
  <si>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</si>
  <si>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</si>
  <si>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</si>
  <si>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</si>
  <si>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</si>
  <si>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</si>
  <si>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</si>
  <si>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</si>
  <si>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</si>
  <si>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</si>
  <si>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</si>
  <si>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</si>
  <si>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</si>
  <si>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</si>
  <si>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</si>
  <si>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</si>
  <si>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</si>
  <si>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</si>
  <si>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</si>
  <si>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</si>
  <si>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</si>
  <si>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</si>
  <si>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</si>
  <si>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</si>
  <si>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</si>
  <si>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</si>
  <si>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</si>
  <si>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</si>
  <si>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</si>
  <si>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</si>
  <si>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</si>
  <si>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</si>
  <si>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</si>
  <si>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</si>
  <si>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</si>
  <si>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</si>
  <si>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</si>
  <si>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</si>
  <si>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</si>
  <si>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</si>
  <si>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</si>
  <si>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</si>
  <si>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</si>
  <si>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</si>
  <si>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</si>
  <si>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</si>
  <si>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</si>
  <si>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</si>
  <si>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</si>
  <si>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</si>
  <si>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</si>
  <si>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</si>
  <si>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</si>
  <si>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</si>
  <si>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</si>
  <si>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</si>
  <si>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</si>
  <si>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</si>
  <si>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</si>
  <si>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</si>
  <si>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</si>
  <si>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</si>
  <si>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</si>
  <si>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</si>
  <si>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</si>
  <si>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</si>
  <si>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</si>
  <si>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</si>
  <si>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</si>
  <si>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</si>
  <si>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</si>
  <si>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</si>
  <si>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</si>
  <si>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</si>
  <si>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</si>
  <si>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</si>
  <si>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</si>
  <si>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</si>
  <si>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</si>
  <si>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</si>
  <si>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</si>
  <si>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</si>
  <si>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</si>
  <si>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</si>
  <si>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</si>
  <si>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</si>
  <si>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</si>
  <si>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</si>
  <si>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</si>
  <si>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</si>
  <si>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</si>
  <si>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</si>
  <si>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</si>
  <si>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</si>
  <si>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</si>
  <si>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</si>
  <si>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</si>
  <si>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</si>
  <si>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</si>
  <si>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</si>
  <si>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</si>
  <si>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</si>
  <si>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</si>
  <si>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</si>
  <si>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</si>
  <si>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</si>
  <si>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</si>
  <si>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</si>
  <si>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</si>
  <si>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</si>
  <si>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</si>
  <si>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</si>
  <si>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</si>
  <si>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</si>
  <si>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</si>
  <si>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</si>
  <si>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</si>
  <si>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</si>
  <si>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</si>
  <si>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</si>
  <si>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</si>
  <si>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</si>
  <si>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</si>
  <si>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</si>
  <si>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</si>
  <si>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</si>
  <si>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</si>
  <si>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</si>
  <si>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</si>
  <si>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</si>
  <si>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</si>
  <si>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</si>
  <si>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</si>
  <si>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</si>
  <si>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</si>
  <si>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</si>
  <si>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</si>
  <si>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</si>
  <si>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</si>
  <si>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</si>
  <si>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</si>
  <si>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</si>
  <si>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</si>
  <si>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</si>
  <si>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</si>
  <si>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</si>
  <si>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</si>
  <si>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</si>
  <si>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</si>
  <si>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</si>
  <si>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</si>
  <si>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</si>
  <si>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</si>
  <si>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</si>
  <si>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</si>
  <si>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</si>
  <si>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</si>
  <si>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</si>
  <si>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</si>
  <si>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</si>
  <si>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</si>
  <si>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</si>
  <si>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</si>
  <si>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</si>
  <si>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</si>
  <si>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</si>
  <si>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</si>
  <si>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</si>
  <si>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</si>
  <si>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</si>
  <si>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</si>
  <si>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</si>
  <si>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</si>
  <si>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</si>
  <si>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</si>
  <si>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</si>
  <si>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</si>
  <si>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</si>
  <si>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</si>
  <si>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</si>
  <si>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</si>
  <si>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</si>
  <si>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</si>
  <si>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</si>
  <si>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</si>
  <si>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</si>
  <si>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</si>
  <si>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</si>
  <si>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</si>
  <si>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</si>
  <si>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</si>
  <si>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</si>
  <si>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</si>
  <si>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</si>
  <si>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</si>
  <si>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</si>
  <si>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</si>
  <si>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</si>
  <si>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</si>
  <si>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</si>
  <si>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</si>
  <si>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</si>
  <si>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</si>
  <si>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</si>
  <si>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</si>
  <si>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</si>
  <si>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</si>
  <si>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</si>
  <si>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</si>
  <si>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</si>
  <si>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</si>
  <si>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</si>
  <si>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</si>
  <si>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</si>
  <si>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</si>
  <si>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</si>
  <si>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</si>
  <si>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</si>
  <si>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</si>
  <si>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</si>
  <si>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</si>
  <si>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</si>
  <si>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</si>
  <si>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</si>
  <si>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</si>
  <si>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</si>
  <si>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</si>
  <si>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</si>
  <si>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</si>
  <si>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</si>
  <si>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</si>
  <si>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</si>
  <si>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</si>
  <si>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</si>
  <si>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</si>
  <si>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</si>
  <si>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</si>
  <si>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</si>
  <si>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</si>
  <si>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</si>
  <si>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</si>
  <si>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</si>
  <si>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</si>
  <si>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</si>
  <si>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</si>
  <si>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</si>
  <si>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</si>
  <si>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</si>
  <si>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</si>
  <si>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</si>
  <si>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</si>
  <si>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</si>
  <si>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</si>
  <si>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</si>
  <si>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</si>
  <si>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</si>
  <si>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</si>
  <si>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</si>
  <si>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</si>
  <si>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</si>
  <si>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</si>
  <si>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</si>
  <si>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</si>
  <si>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</si>
  <si>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</si>
  <si>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</si>
  <si>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</si>
  <si>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</si>
  <si>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</si>
  <si>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</si>
  <si>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</si>
  <si>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68-26-2016-175</t>
  </si>
  <si>
    <t>68-543-2016</t>
  </si>
  <si>
    <t>68-551-2016</t>
  </si>
  <si>
    <t>68-329-2018</t>
  </si>
  <si>
    <t>68-566-2020</t>
  </si>
  <si>
    <t>68-274-2020</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</si>
  <si>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</si>
  <si>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</si>
  <si>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PRIMERA INFANCIA EN EL MARCO DE LA ESTRATEGIA DE CERO A SIEMPRE</t>
  </si>
  <si>
    <t>ATENCION PRIMERA INFANCIA EN EL MARCO DE LA ESTRATEGIA DE CERO AIMERA INFANCIA EN EL MARCO DE LA ESTRATEGIA DE CERO A SIEMPRE</t>
  </si>
  <si>
    <t>68005282020</t>
  </si>
  <si>
    <t>Brindar educación inicial en el marco
de la atención integral a niñas y niños, en 1916 cupos, en los servicios HCB, HCB AGRUPADO y Hogares
Comunitarios de Bienestar Familia Mujer e Infancia – FAMI</t>
  </si>
  <si>
    <t>68005292020</t>
  </si>
  <si>
    <t>Brindar educación inicial en el marco de la atención integral a niñas y niños en 2316 cupos, en el servicio HCB INTEGRAL</t>
  </si>
  <si>
    <t>68-501-2017</t>
  </si>
  <si>
    <t>68-147-2018</t>
  </si>
  <si>
    <t>68-335-2018</t>
  </si>
  <si>
    <t>68-624-2018</t>
  </si>
  <si>
    <t>68-278-2020</t>
  </si>
  <si>
    <t>CUALIFICAR EL ESQUEMA OPERATIVO DE LOS HOGARES COMUNITARIOS DE BIENESTAR HCB DE LA REGIONAL SANTANDER FOCALIZADOS POR EL ICBF DE CONFORMIDAD CON LO ESTABLECIDO EN EL MANUAL OPERTIVO DE LA MODALIDAD COMUNITARIA HOGARES COMUNUTARIOS INTEGRALES</t>
  </si>
  <si>
    <t>CUALIFICAR EL ESQUEMA OPERATIVO DE LOS HOGARES COMUNITARIOS DE BIENESTAR HCB, FOCALIZADOS POR EL ICBF DE CONFORMIDAD CON LAS DIRECTRICES, LINEAMIENTOS, Y PARAMETROS ESTABLECIDOS POR EL ICBF, EN ARMONIA CON LA POLITICA DE ESTADO PARA EL DESARROLLO INTEGRAL A LA PRIMERA INFANCIA DE CERO A SIEMPRE</t>
  </si>
  <si>
    <t>MIRIAM INES RODRIGUEZ FUENTES</t>
  </si>
  <si>
    <t>3013774295</t>
  </si>
  <si>
    <t>MIRIAM INES RODRIGUEZ</t>
  </si>
  <si>
    <t xml:space="preserve">2021-68-10001590  </t>
  </si>
  <si>
    <t>CALLE 20 No 30 05</t>
  </si>
  <si>
    <t>cooperativacoomuldaeg@outlook.com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</si>
</sst>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887</v>
      </c>
      <c r="I15" s="32" t="s">
        <v>2624</v>
      </c>
      <c r="J15" s="108" t="s">
        <v>2626</v>
      </c>
      <c r="L15" s="222" t="s">
        <v>8</v>
      </c>
      <c r="M15" s="222"/>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900386603</v>
      </c>
      <c r="C20" s="5"/>
      <c r="D20" s="73"/>
      <c r="E20" s="5"/>
      <c r="F20" s="5"/>
      <c r="G20" s="5"/>
      <c r="H20" s="241"/>
      <c r="I20" s="144" t="s">
        <v>887</v>
      </c>
      <c r="J20" s="145" t="s">
        <v>916</v>
      </c>
      <c r="K20" s="146">
        <v>3925578035</v>
      </c>
      <c r="L20" s="147">
        <v>44197</v>
      </c>
      <c r="M20" s="147">
        <v>44561</v>
      </c>
      <c r="N20" s="130">
        <f>+(M20-L20)/30</f>
        <v>12.133333333333333</v>
      </c>
      <c r="O20" s="133"/>
      <c r="U20" s="129"/>
      <c r="V20" s="105">
        <f ca="1">NOW()</f>
        <v>44194.615378819442</v>
      </c>
      <c r="W20" s="105">
        <f ca="1">NOW()</f>
        <v>44194.615378819442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COOPERATIVA MULTIACTIVA DE AGENTES EDUCATIVAS DE GIRON COOMULDAEG</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9" t="s">
        <v>31</v>
      </c>
      <c r="D48" s="116" t="s">
        <v>2677</v>
      </c>
      <c r="E48" s="172">
        <v>42394</v>
      </c>
      <c r="F48" s="172">
        <v>42643</v>
      </c>
      <c r="G48" s="155">
        <f>IF(AND(E48&lt;&gt;"",F48&lt;&gt;""),((F48-E48)/30),"")</f>
        <v>8.3000000000000007</v>
      </c>
      <c r="H48" s="117" t="s">
        <v>2683</v>
      </c>
      <c r="I48" s="116" t="s">
        <v>887</v>
      </c>
      <c r="J48" s="116" t="s">
        <v>916</v>
      </c>
      <c r="K48" s="118">
        <v>2362647518</v>
      </c>
      <c r="L48" s="111"/>
      <c r="M48" s="112">
        <v>1</v>
      </c>
      <c r="N48" s="111" t="s">
        <v>2634</v>
      </c>
      <c r="O48" s="111" t="s">
        <v>26</v>
      </c>
      <c r="P48" s="78"/>
    </row>
    <row r="49" spans="1:16" s="6" customFormat="1" ht="24.75" customHeight="1" x14ac:dyDescent="0.25">
      <c r="A49" s="138">
        <v>2</v>
      </c>
      <c r="B49" s="117" t="s">
        <v>2664</v>
      </c>
      <c r="C49" s="119" t="s">
        <v>31</v>
      </c>
      <c r="D49" s="116" t="s">
        <v>2678</v>
      </c>
      <c r="E49" s="172">
        <v>42641</v>
      </c>
      <c r="F49" s="172">
        <v>42673</v>
      </c>
      <c r="G49" s="155">
        <f t="shared" ref="G49:G50" si="2">IF(AND(E49&lt;&gt;"",F49&lt;&gt;""),((F49-E49)/30),"")</f>
        <v>1.0666666666666667</v>
      </c>
      <c r="H49" s="173" t="s">
        <v>2684</v>
      </c>
      <c r="I49" s="116" t="s">
        <v>887</v>
      </c>
      <c r="J49" s="116" t="s">
        <v>916</v>
      </c>
      <c r="K49" s="118">
        <v>261524552</v>
      </c>
      <c r="L49" s="111"/>
      <c r="M49" s="112">
        <v>1</v>
      </c>
      <c r="N49" s="111" t="s">
        <v>2634</v>
      </c>
      <c r="O49" s="119" t="s">
        <v>26</v>
      </c>
      <c r="P49" s="78"/>
    </row>
    <row r="50" spans="1:16" s="6" customFormat="1" ht="24.75" customHeight="1" x14ac:dyDescent="0.25">
      <c r="A50" s="138">
        <v>3</v>
      </c>
      <c r="B50" s="117" t="s">
        <v>2664</v>
      </c>
      <c r="C50" s="119" t="s">
        <v>31</v>
      </c>
      <c r="D50" s="116" t="s">
        <v>2679</v>
      </c>
      <c r="E50" s="172">
        <v>42675</v>
      </c>
      <c r="F50" s="172">
        <v>43312</v>
      </c>
      <c r="G50" s="155">
        <f t="shared" si="2"/>
        <v>21.233333333333334</v>
      </c>
      <c r="H50" s="117" t="s">
        <v>2683</v>
      </c>
      <c r="I50" s="116" t="s">
        <v>887</v>
      </c>
      <c r="J50" s="116" t="s">
        <v>916</v>
      </c>
      <c r="K50" s="118">
        <v>6193116652</v>
      </c>
      <c r="L50" s="111"/>
      <c r="M50" s="112">
        <v>1</v>
      </c>
      <c r="N50" s="111" t="s">
        <v>2634</v>
      </c>
      <c r="O50" s="119" t="s">
        <v>26</v>
      </c>
      <c r="P50" s="78"/>
    </row>
    <row r="51" spans="1:16" s="6" customFormat="1" ht="24.75" customHeight="1" outlineLevel="1" x14ac:dyDescent="0.25">
      <c r="A51" s="138">
        <v>4</v>
      </c>
      <c r="B51" s="117" t="s">
        <v>2664</v>
      </c>
      <c r="C51" s="119" t="s">
        <v>31</v>
      </c>
      <c r="D51" s="116" t="s">
        <v>2680</v>
      </c>
      <c r="E51" s="172">
        <v>43313</v>
      </c>
      <c r="F51" s="172">
        <v>43449</v>
      </c>
      <c r="G51" s="155">
        <f t="shared" ref="G51:G107" si="3">IF(AND(E51&lt;&gt;"",F51&lt;&gt;""),((F51-E51)/30),"")</f>
        <v>4.5333333333333332</v>
      </c>
      <c r="H51" s="117" t="s">
        <v>2685</v>
      </c>
      <c r="I51" s="116" t="s">
        <v>887</v>
      </c>
      <c r="J51" s="116" t="s">
        <v>916</v>
      </c>
      <c r="K51" s="113">
        <v>1544901608</v>
      </c>
      <c r="L51" s="111" t="s">
        <v>26</v>
      </c>
      <c r="M51" s="112">
        <v>0.5</v>
      </c>
      <c r="N51" s="111" t="s">
        <v>2634</v>
      </c>
      <c r="O51" s="119" t="s">
        <v>26</v>
      </c>
      <c r="P51" s="78"/>
    </row>
    <row r="52" spans="1:16" s="7" customFormat="1" ht="24.75" customHeight="1" outlineLevel="1" x14ac:dyDescent="0.25">
      <c r="A52" s="139">
        <v>5</v>
      </c>
      <c r="B52" s="117" t="s">
        <v>2664</v>
      </c>
      <c r="C52" s="119" t="s">
        <v>31</v>
      </c>
      <c r="D52" s="116" t="s">
        <v>2681</v>
      </c>
      <c r="E52" s="172">
        <v>43449</v>
      </c>
      <c r="F52" s="172">
        <v>43921</v>
      </c>
      <c r="G52" s="155">
        <f t="shared" si="3"/>
        <v>15.733333333333333</v>
      </c>
      <c r="H52" s="117" t="s">
        <v>2686</v>
      </c>
      <c r="I52" s="116" t="s">
        <v>887</v>
      </c>
      <c r="J52" s="116" t="s">
        <v>916</v>
      </c>
      <c r="K52" s="113">
        <v>4035085687</v>
      </c>
      <c r="L52" s="111"/>
      <c r="M52" s="112">
        <v>1</v>
      </c>
      <c r="N52" s="111" t="s">
        <v>2634</v>
      </c>
      <c r="O52" s="119" t="s">
        <v>26</v>
      </c>
      <c r="P52" s="79"/>
    </row>
    <row r="53" spans="1:16" s="7" customFormat="1" ht="24.75" customHeight="1" outlineLevel="1" x14ac:dyDescent="0.25">
      <c r="A53" s="139">
        <v>6</v>
      </c>
      <c r="B53" s="117" t="s">
        <v>2664</v>
      </c>
      <c r="C53" s="119" t="s">
        <v>31</v>
      </c>
      <c r="D53" s="116" t="s">
        <v>2682</v>
      </c>
      <c r="E53" s="172">
        <v>43922</v>
      </c>
      <c r="F53" s="172">
        <v>44165</v>
      </c>
      <c r="G53" s="155">
        <f t="shared" si="3"/>
        <v>8.1</v>
      </c>
      <c r="H53" s="117" t="s">
        <v>2686</v>
      </c>
      <c r="I53" s="116" t="s">
        <v>887</v>
      </c>
      <c r="J53" s="116" t="s">
        <v>916</v>
      </c>
      <c r="K53" s="113">
        <v>3184733736</v>
      </c>
      <c r="L53" s="111"/>
      <c r="M53" s="112">
        <v>1</v>
      </c>
      <c r="N53" s="111" t="s">
        <v>2634</v>
      </c>
      <c r="O53" s="119" t="s">
        <v>1148</v>
      </c>
      <c r="P53" s="79"/>
    </row>
    <row r="54" spans="1:16" s="7" customFormat="1" ht="24.75" customHeight="1" outlineLevel="1" x14ac:dyDescent="0.25">
      <c r="A54" s="139">
        <v>7</v>
      </c>
      <c r="B54" s="117" t="s">
        <v>2664</v>
      </c>
      <c r="C54" s="110" t="s">
        <v>31</v>
      </c>
      <c r="D54" s="116" t="s">
        <v>2691</v>
      </c>
      <c r="E54" s="172">
        <v>43007</v>
      </c>
      <c r="F54" s="172">
        <v>43084</v>
      </c>
      <c r="G54" s="155">
        <f t="shared" si="3"/>
        <v>2.5666666666666669</v>
      </c>
      <c r="H54" s="117" t="s">
        <v>2696</v>
      </c>
      <c r="I54" s="116" t="s">
        <v>887</v>
      </c>
      <c r="J54" s="116" t="s">
        <v>916</v>
      </c>
      <c r="K54" s="113">
        <v>484247500</v>
      </c>
      <c r="L54" s="111"/>
      <c r="M54" s="112">
        <v>1</v>
      </c>
      <c r="N54" s="111" t="s">
        <v>2634</v>
      </c>
      <c r="O54" s="119" t="s">
        <v>26</v>
      </c>
      <c r="P54" s="79"/>
    </row>
    <row r="55" spans="1:16" s="7" customFormat="1" ht="24.75" customHeight="1" outlineLevel="1" x14ac:dyDescent="0.25">
      <c r="A55" s="139">
        <v>8</v>
      </c>
      <c r="B55" s="117" t="s">
        <v>2664</v>
      </c>
      <c r="C55" s="110" t="s">
        <v>31</v>
      </c>
      <c r="D55" s="116" t="s">
        <v>2692</v>
      </c>
      <c r="E55" s="172">
        <v>43124</v>
      </c>
      <c r="F55" s="172">
        <v>43312</v>
      </c>
      <c r="G55" s="155">
        <f t="shared" si="3"/>
        <v>6.2666666666666666</v>
      </c>
      <c r="H55" s="117" t="s">
        <v>2696</v>
      </c>
      <c r="I55" s="116" t="s">
        <v>887</v>
      </c>
      <c r="J55" s="116" t="s">
        <v>916</v>
      </c>
      <c r="K55" s="113">
        <v>624095395</v>
      </c>
      <c r="L55" s="111"/>
      <c r="M55" s="112">
        <v>1</v>
      </c>
      <c r="N55" s="111" t="s">
        <v>2634</v>
      </c>
      <c r="O55" s="119" t="s">
        <v>26</v>
      </c>
      <c r="P55" s="79"/>
    </row>
    <row r="56" spans="1:16" s="7" customFormat="1" ht="24.75" customHeight="1" outlineLevel="1" x14ac:dyDescent="0.25">
      <c r="A56" s="139">
        <v>9</v>
      </c>
      <c r="B56" s="117" t="s">
        <v>2664</v>
      </c>
      <c r="C56" s="110" t="s">
        <v>31</v>
      </c>
      <c r="D56" s="116" t="s">
        <v>2693</v>
      </c>
      <c r="E56" s="172">
        <v>43313</v>
      </c>
      <c r="F56" s="172">
        <v>43449</v>
      </c>
      <c r="G56" s="155">
        <f t="shared" si="3"/>
        <v>4.5333333333333332</v>
      </c>
      <c r="H56" s="117" t="s">
        <v>2696</v>
      </c>
      <c r="I56" s="116" t="s">
        <v>887</v>
      </c>
      <c r="J56" s="116" t="s">
        <v>916</v>
      </c>
      <c r="K56" s="113">
        <v>430808840</v>
      </c>
      <c r="L56" s="111"/>
      <c r="M56" s="112">
        <v>1</v>
      </c>
      <c r="N56" s="111" t="s">
        <v>2634</v>
      </c>
      <c r="O56" s="119" t="s">
        <v>26</v>
      </c>
      <c r="P56" s="79"/>
    </row>
    <row r="57" spans="1:16" s="7" customFormat="1" ht="24.75" customHeight="1" outlineLevel="1" x14ac:dyDescent="0.25">
      <c r="A57" s="139">
        <v>10</v>
      </c>
      <c r="B57" s="117" t="s">
        <v>2664</v>
      </c>
      <c r="C57" s="65" t="s">
        <v>31</v>
      </c>
      <c r="D57" s="116" t="s">
        <v>2694</v>
      </c>
      <c r="E57" s="172">
        <v>43449</v>
      </c>
      <c r="F57" s="172">
        <v>43921</v>
      </c>
      <c r="G57" s="155">
        <f t="shared" si="3"/>
        <v>15.733333333333333</v>
      </c>
      <c r="H57" s="117" t="s">
        <v>2696</v>
      </c>
      <c r="I57" s="116" t="s">
        <v>887</v>
      </c>
      <c r="J57" s="116" t="s">
        <v>916</v>
      </c>
      <c r="K57" s="66">
        <v>1303313747</v>
      </c>
      <c r="L57" s="65"/>
      <c r="M57" s="112">
        <v>1</v>
      </c>
      <c r="N57" s="65" t="s">
        <v>2634</v>
      </c>
      <c r="O57" s="119" t="s">
        <v>26</v>
      </c>
      <c r="P57" s="79"/>
    </row>
    <row r="58" spans="1:16" s="7" customFormat="1" ht="24.75" customHeight="1" outlineLevel="1" x14ac:dyDescent="0.25">
      <c r="A58" s="139">
        <v>11</v>
      </c>
      <c r="B58" s="117" t="s">
        <v>2664</v>
      </c>
      <c r="C58" s="65" t="s">
        <v>31</v>
      </c>
      <c r="D58" s="116" t="s">
        <v>2695</v>
      </c>
      <c r="E58" s="172">
        <v>43922</v>
      </c>
      <c r="F58" s="172">
        <v>44165</v>
      </c>
      <c r="G58" s="155">
        <f t="shared" si="3"/>
        <v>8.1</v>
      </c>
      <c r="H58" s="117" t="s">
        <v>2697</v>
      </c>
      <c r="I58" s="116" t="s">
        <v>887</v>
      </c>
      <c r="J58" s="116" t="s">
        <v>916</v>
      </c>
      <c r="K58" s="66">
        <v>2874040528</v>
      </c>
      <c r="L58" s="65"/>
      <c r="M58" s="112">
        <v>1</v>
      </c>
      <c r="N58" s="65" t="s">
        <v>2634</v>
      </c>
      <c r="O58" s="119" t="s">
        <v>1148</v>
      </c>
      <c r="P58" s="79"/>
    </row>
    <row r="59" spans="1:16" s="7" customFormat="1" ht="24.75" customHeight="1" outlineLevel="1" x14ac:dyDescent="0.25">
      <c r="A59" s="139">
        <v>12</v>
      </c>
      <c r="B59" s="117"/>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2687</v>
      </c>
      <c r="E114" s="140">
        <v>44168</v>
      </c>
      <c r="F114" s="140">
        <v>44773</v>
      </c>
      <c r="G114" s="155">
        <f>IF(AND(E114&lt;&gt;"",F114&lt;&gt;""),((F114-E114)/30),"")</f>
        <v>20.166666666666668</v>
      </c>
      <c r="H114" s="114" t="s">
        <v>2688</v>
      </c>
      <c r="I114" s="116" t="s">
        <v>887</v>
      </c>
      <c r="J114" s="116" t="s">
        <v>916</v>
      </c>
      <c r="K114" s="118">
        <v>7702326426</v>
      </c>
      <c r="L114" s="100">
        <f>+IF(AND(K114&gt;0,O114="Ejecución"),(K114/877802)*Tabla28[[#This Row],[% participación]],IF(AND(K114&gt;0,O114&lt;&gt;"Ejecución"),"-",""))</f>
        <v>8774.5601240370834</v>
      </c>
      <c r="M114" s="119"/>
      <c r="N114" s="168">
        <v>1</v>
      </c>
      <c r="O114" s="157" t="s">
        <v>1150</v>
      </c>
      <c r="P114" s="78"/>
    </row>
    <row r="115" spans="1:16" s="6" customFormat="1" ht="24.75" customHeight="1" x14ac:dyDescent="0.25">
      <c r="A115" s="138">
        <v>2</v>
      </c>
      <c r="B115" s="156" t="s">
        <v>2664</v>
      </c>
      <c r="C115" s="158" t="s">
        <v>31</v>
      </c>
      <c r="D115" s="63" t="s">
        <v>2689</v>
      </c>
      <c r="E115" s="140">
        <v>44168</v>
      </c>
      <c r="F115" s="140">
        <v>44773</v>
      </c>
      <c r="G115" s="155">
        <f t="shared" ref="G115:G116" si="4">IF(AND(E115&lt;&gt;"",F115&lt;&gt;""),((F115-E115)/30),"")</f>
        <v>20.166666666666668</v>
      </c>
      <c r="H115" s="117" t="s">
        <v>2690</v>
      </c>
      <c r="I115" s="63" t="s">
        <v>887</v>
      </c>
      <c r="J115" s="63" t="s">
        <v>916</v>
      </c>
      <c r="K115" s="68">
        <v>1695116491</v>
      </c>
      <c r="L115" s="100">
        <f>+IF(AND(K115&gt;0,O115="Ejecución"),(K115/877802)*Tabla28[[#This Row],[% participación]],IF(AND(K115&gt;0,O115&lt;&gt;"Ejecución"),"-",""))</f>
        <v>1931.0920811299131</v>
      </c>
      <c r="M115" s="65"/>
      <c r="N115" s="168">
        <v>1</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2668</v>
      </c>
      <c r="C179" s="189"/>
      <c r="D179" s="189"/>
      <c r="E179" s="166">
        <v>0.02</v>
      </c>
      <c r="F179" s="165">
        <v>0</v>
      </c>
      <c r="G179" s="160" t="str">
        <f>IF(F179&gt;0,SUM(E179+F179),"")</f>
        <v/>
      </c>
      <c r="H179" s="5"/>
      <c r="I179" s="189" t="s">
        <v>2670</v>
      </c>
      <c r="J179" s="189"/>
      <c r="K179" s="189"/>
      <c r="L179" s="189"/>
      <c r="M179" s="167"/>
      <c r="O179" s="8"/>
      <c r="Q179" s="19"/>
      <c r="R179" s="154" t="str">
        <f>IF(M179&gt;0,SUM(L179+M179),"")</f>
        <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43853</v>
      </c>
      <c r="D193" s="5"/>
      <c r="E193" s="121">
        <v>78</v>
      </c>
      <c r="F193" s="5"/>
      <c r="G193" s="5"/>
      <c r="H193" s="174" t="s">
        <v>2698</v>
      </c>
      <c r="J193" s="5"/>
      <c r="K193" s="122">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2702</v>
      </c>
      <c r="J211" s="27" t="s">
        <v>2622</v>
      </c>
      <c r="K211" s="143" t="s">
        <v>2702</v>
      </c>
      <c r="L211" s="21"/>
      <c r="M211" s="21"/>
      <c r="N211" s="21"/>
      <c r="O211" s="8"/>
    </row>
    <row r="212" spans="1:15" x14ac:dyDescent="0.25">
      <c r="A212" s="9"/>
      <c r="B212" s="27" t="s">
        <v>2619</v>
      </c>
      <c r="C212" s="142" t="s">
        <v>2700</v>
      </c>
      <c r="D212" s="21"/>
      <c r="G212" s="27" t="s">
        <v>2621</v>
      </c>
      <c r="H212" s="143" t="s">
        <v>2699</v>
      </c>
      <c r="J212" s="27" t="s">
        <v>2623</v>
      </c>
      <c r="K212" s="142"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dcmitype/"/>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COOMULDAEG</cp:lastModifiedBy>
  <cp:lastPrinted>2020-11-20T15:12:35Z</cp:lastPrinted>
  <dcterms:created xsi:type="dcterms:W3CDTF">2020-10-14T21:57:42Z</dcterms:created>
  <dcterms:modified xsi:type="dcterms:W3CDTF">2020-12-29T19:46:16Z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