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INV-2021-23-10000732-ICBF-CORD-DIMF_9003803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815" windowHeight="628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<sst xmlns="http://schemas.openxmlformats.org/spreadsheetml/2006/main" count="4703" uniqueCount="2747">
  <si>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</si>
  <si>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</si>
  <si>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</si>
  <si>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</si>
  <si>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</si>
  <si>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</si>
  <si>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</si>
  <si>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</si>
  <si>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</si>
  <si>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</si>
  <si>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</si>
  <si>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</si>
  <si>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</si>
  <si>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</si>
  <si>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</si>
  <si>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</si>
  <si>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</si>
  <si>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</si>
  <si>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</si>
  <si>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</si>
  <si>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</si>
  <si>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</si>
  <si>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</si>
  <si>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</si>
  <si>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</si>
  <si>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</si>
  <si>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</si>
  <si>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</si>
  <si>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</si>
  <si>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</si>
  <si>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</si>
  <si>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</si>
  <si>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</si>
  <si>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</si>
  <si>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</si>
  <si>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</si>
  <si>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</si>
  <si>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</si>
  <si>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</si>
  <si>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</si>
  <si>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</si>
  <si>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</si>
  <si>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</si>
  <si>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</si>
  <si>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</si>
  <si>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</si>
  <si>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</si>
  <si>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</si>
  <si>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</si>
  <si>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</si>
  <si>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</si>
  <si>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</si>
  <si>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</si>
  <si>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</si>
  <si>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</si>
  <si>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</si>
  <si>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</si>
  <si>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</si>
  <si>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</si>
  <si>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</si>
  <si>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</si>
  <si>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</si>
  <si>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</si>
  <si>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</si>
  <si>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</si>
  <si>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</si>
  <si>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</si>
  <si>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</si>
  <si>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</si>
  <si>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</si>
  <si>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</si>
  <si>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</si>
  <si>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</si>
  <si>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</si>
  <si>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</si>
  <si>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</si>
  <si>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</si>
  <si>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</si>
  <si>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</si>
  <si>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</si>
  <si>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</si>
  <si>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</si>
  <si>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</si>
  <si>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</si>
  <si>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</si>
  <si>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</si>
  <si>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</si>
  <si>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</si>
  <si>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</si>
  <si>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</si>
  <si>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</si>
  <si>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</si>
  <si>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</si>
  <si>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</si>
  <si>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</si>
  <si>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</si>
  <si>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</si>
  <si>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</si>
  <si>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</si>
  <si>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</si>
  <si>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</si>
  <si>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</si>
  <si>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</si>
  <si>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</si>
  <si>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</si>
  <si>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</si>
  <si>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</si>
  <si>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</si>
  <si>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</si>
  <si>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</si>
  <si>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</si>
  <si>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</si>
  <si>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</si>
  <si>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</si>
  <si>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</si>
  <si>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</si>
  <si>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</si>
  <si>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</si>
  <si>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</si>
  <si>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</si>
  <si>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</si>
  <si>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</si>
  <si>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</si>
  <si>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</si>
  <si>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</si>
  <si>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</si>
  <si>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</si>
  <si>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</si>
  <si>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</si>
  <si>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</si>
  <si>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</si>
  <si>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</si>
  <si>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</si>
  <si>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</si>
  <si>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</si>
  <si>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</si>
  <si>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</si>
  <si>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</si>
  <si>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</si>
  <si>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</si>
  <si>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</si>
  <si>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</si>
  <si>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</si>
  <si>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</si>
  <si>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</si>
  <si>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</si>
  <si>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</si>
  <si>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</si>
  <si>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</si>
  <si>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</si>
  <si>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</si>
  <si>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</si>
  <si>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</si>
  <si>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</si>
  <si>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</si>
  <si>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</si>
  <si>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</si>
  <si>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</si>
  <si>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</si>
  <si>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</si>
  <si>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</si>
  <si>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</si>
  <si>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</si>
  <si>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</si>
  <si>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</si>
  <si>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</si>
  <si>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</si>
  <si>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</si>
  <si>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</si>
  <si>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</si>
  <si>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</si>
  <si>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</si>
  <si>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</si>
  <si>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</si>
  <si>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</si>
  <si>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</si>
  <si>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</si>
  <si>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</si>
  <si>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</si>
  <si>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</si>
  <si>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</si>
  <si>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</si>
  <si>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</si>
  <si>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</si>
  <si>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</si>
  <si>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</si>
  <si>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</si>
  <si>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</si>
  <si>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</si>
  <si>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</si>
  <si>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</si>
  <si>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</si>
  <si>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</si>
  <si>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</si>
  <si>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</si>
  <si>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</si>
  <si>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</si>
  <si>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</si>
  <si>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</si>
  <si>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</si>
  <si>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</si>
  <si>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</si>
  <si>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</si>
  <si>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</si>
  <si>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</si>
  <si>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</si>
  <si>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</si>
  <si>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</si>
  <si>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</si>
  <si>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</si>
  <si>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</si>
  <si>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</si>
  <si>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</si>
  <si>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</si>
  <si>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</si>
  <si>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</si>
  <si>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</si>
  <si>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</si>
  <si>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</si>
  <si>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</si>
  <si>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</si>
  <si>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</si>
  <si>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</si>
  <si>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</si>
  <si>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</si>
  <si>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</si>
  <si>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</si>
  <si>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</si>
  <si>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</si>
  <si>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</si>
  <si>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</si>
  <si>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</si>
  <si>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</si>
  <si>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</si>
  <si>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</si>
  <si>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</si>
  <si>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</si>
  <si>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</si>
  <si>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</si>
  <si>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</si>
  <si>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</si>
  <si>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</si>
  <si>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</si>
  <si>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</si>
  <si>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</si>
  <si>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</si>
  <si>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</si>
  <si>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</si>
  <si>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</si>
  <si>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</si>
  <si>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</si>
  <si>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</si>
  <si>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</si>
  <si>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</si>
  <si>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</si>
  <si>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</si>
  <si>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</si>
  <si>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</si>
  <si>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</si>
  <si>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</si>
  <si>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</si>
  <si>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</si>
  <si>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</si>
  <si>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</si>
  <si>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</si>
  <si>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</si>
  <si>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</si>
  <si>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</si>
  <si>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</si>
  <si>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</si>
  <si>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</si>
  <si>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</si>
  <si>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</si>
  <si>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</si>
  <si>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</si>
  <si>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</si>
  <si>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</si>
  <si>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</si>
  <si>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</si>
  <si>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</si>
  <si>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</si>
  <si>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</si>
  <si>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</si>
  <si>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</si>
  <si>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</si>
  <si>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</si>
  <si>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</si>
  <si>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</si>
  <si>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</si>
  <si>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</si>
  <si>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</si>
  <si>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</si>
  <si>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</si>
  <si>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</si>
  <si>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</si>
  <si>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</si>
  <si>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</si>
  <si>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</si>
  <si>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</si>
  <si>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</si>
  <si>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</si>
  <si>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</si>
  <si>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</si>
  <si>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</si>
  <si>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</si>
  <si>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</si>
  <si>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</si>
  <si>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</si>
  <si>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</si>
  <si>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</si>
  <si>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</si>
  <si>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</si>
  <si>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</si>
  <si>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</si>
  <si>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</si>
  <si>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</si>
  <si>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</si>
  <si>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</si>
  <si>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</si>
  <si>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</si>
  <si>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</si>
  <si>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</si>
  <si>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</si>
  <si>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</si>
  <si>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</si>
  <si>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</si>
  <si>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</si>
  <si>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</si>
  <si>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</si>
  <si>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</si>
  <si>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</si>
  <si>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</si>
  <si>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</si>
  <si>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</si>
  <si>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</si>
  <si>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</si>
  <si>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</si>
  <si>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</si>
  <si>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</si>
  <si>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</si>
  <si>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</si>
  <si>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</si>
  <si>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</si>
  <si>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</si>
  <si>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</si>
  <si>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</si>
  <si>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</si>
  <si>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</si>
  <si>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</si>
  <si>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</si>
  <si>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</si>
  <si>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</si>
  <si>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</si>
  <si>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</si>
  <si>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</si>
  <si>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</si>
  <si>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</si>
  <si>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</si>
  <si>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</si>
  <si>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</si>
  <si>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</si>
  <si>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</si>
  <si>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</si>
  <si>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</si>
  <si>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</si>
  <si>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</si>
  <si>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</si>
  <si>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</si>
  <si>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</si>
  <si>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</si>
  <si>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</si>
  <si>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</si>
  <si>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</si>
  <si>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</si>
  <si>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</si>
  <si>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</si>
  <si>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</si>
  <si>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</si>
  <si>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</si>
  <si>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</si>
  <si>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</si>
  <si>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</si>
  <si>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</si>
  <si>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</si>
  <si>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</si>
  <si>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</si>
  <si>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</si>
  <si>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</si>
  <si>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</si>
  <si>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</si>
  <si>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</si>
  <si>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</si>
  <si>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</si>
  <si>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</si>
  <si>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</si>
  <si>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</si>
  <si>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</si>
  <si>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</si>
  <si>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</si>
  <si>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</si>
  <si>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</si>
  <si>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</si>
  <si>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</si>
  <si>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</si>
  <si>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</si>
  <si>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</si>
  <si>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</si>
  <si>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</si>
  <si>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</si>
  <si>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</si>
  <si>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</si>
  <si>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</si>
  <si>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</si>
  <si>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</si>
  <si>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</si>
  <si>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</si>
  <si>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</si>
  <si>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</si>
  <si>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</si>
  <si>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</si>
  <si>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</si>
  <si>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</si>
  <si>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</si>
  <si>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</si>
  <si>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</si>
  <si>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</si>
  <si>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</si>
  <si>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</si>
  <si>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</si>
  <si>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</si>
  <si>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</si>
  <si>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</si>
  <si>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</si>
  <si>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</si>
  <si>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</si>
  <si>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</si>
  <si>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</si>
  <si>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</si>
  <si>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</si>
  <si>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</si>
  <si>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</si>
  <si>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</si>
  <si>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</si>
  <si>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</si>
  <si>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</si>
  <si>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</si>
  <si>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</si>
  <si>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</si>
  <si>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</si>
  <si>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</si>
  <si>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</si>
  <si>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</si>
  <si>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</si>
  <si>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</si>
  <si>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</si>
  <si>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</si>
  <si>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</si>
  <si>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</si>
  <si>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</si>
  <si>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</si>
  <si>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</si>
  <si>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</si>
  <si>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</si>
  <si>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</si>
  <si>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</si>
  <si>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</si>
  <si>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</si>
  <si>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</si>
  <si>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</si>
  <si>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</si>
  <si>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</si>
  <si>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</si>
  <si>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</si>
  <si>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</si>
  <si>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</si>
  <si>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</si>
  <si>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</si>
  <si>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</si>
  <si>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</si>
  <si>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</si>
  <si>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</si>
  <si>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</si>
  <si>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</si>
  <si>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</si>
  <si>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</si>
  <si>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</si>
  <si>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</si>
  <si>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</si>
  <si>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</si>
  <si>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</si>
  <si>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</si>
  <si>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</si>
  <si>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</si>
  <si>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</si>
  <si>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</si>
  <si>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</si>
  <si>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</si>
  <si>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</si>
  <si>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</si>
  <si>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</si>
  <si>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</si>
  <si>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</si>
  <si>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</si>
  <si>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</si>
  <si>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</si>
  <si>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</si>
  <si>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</si>
  <si>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</si>
  <si>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</si>
  <si>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</si>
  <si>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</si>
  <si>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</si>
  <si>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</si>
  <si>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</si>
  <si>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</si>
  <si>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</si>
  <si>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</si>
  <si>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</si>
  <si>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</si>
  <si>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</si>
  <si>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</si>
  <si>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</si>
  <si>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</si>
  <si>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</si>
  <si>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</si>
  <si>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</si>
  <si>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</si>
  <si>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</si>
  <si>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</si>
  <si>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</si>
  <si>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</si>
  <si>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</si>
  <si>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</si>
  <si>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</si>
  <si>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</si>
  <si>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</si>
  <si>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</si>
  <si>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</si>
  <si>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</si>
  <si>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</si>
  <si>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</si>
  <si>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</si>
  <si>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</si>
  <si>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</si>
  <si>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</si>
  <si>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</si>
  <si>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</si>
  <si>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</si>
  <si>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</si>
  <si>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</si>
  <si>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</si>
  <si>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</si>
  <si>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</si>
  <si>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</si>
  <si>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</si>
  <si>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</si>
  <si>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</si>
  <si>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</si>
  <si>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</si>
  <si>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</si>
  <si>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</si>
  <si>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</si>
  <si>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</si>
  <si>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</si>
  <si>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</si>
  <si>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</si>
  <si>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</si>
  <si>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</si>
  <si>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</si>
  <si>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</si>
  <si>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</si>
  <si>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</si>
  <si>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</si>
  <si>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</si>
  <si>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</si>
  <si>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</si>
  <si>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</si>
  <si>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</si>
  <si>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</si>
  <si>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</si>
  <si>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</si>
  <si>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</si>
  <si>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</si>
  <si>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</si>
  <si>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</si>
  <si>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</si>
  <si>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</si>
  <si>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</si>
  <si>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</si>
  <si>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</si>
  <si>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</si>
  <si>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</si>
  <si>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</si>
  <si>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</si>
  <si>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</si>
  <si>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</si>
  <si>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</si>
  <si>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</si>
  <si>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</si>
  <si>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</si>
  <si>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</si>
  <si>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</si>
  <si>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</si>
  <si>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</si>
  <si>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</si>
  <si>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</si>
  <si>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</si>
  <si>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</si>
  <si>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</si>
  <si>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</si>
  <si>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</si>
  <si>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</si>
  <si>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</si>
  <si>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</si>
  <si>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</si>
  <si>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</si>
  <si>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</si>
  <si>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</si>
  <si>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</si>
  <si>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</si>
  <si>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</si>
  <si>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</si>
  <si>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</si>
  <si>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</si>
  <si>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</si>
  <si>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</si>
  <si>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</si>
  <si>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</si>
  <si>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</si>
  <si>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</si>
  <si>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</si>
  <si>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</si>
  <si>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</si>
  <si>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</si>
  <si>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</si>
  <si>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</si>
  <si>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</si>
  <si>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</si>
  <si>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</si>
  <si>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</si>
  <si>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</si>
  <si>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</si>
  <si>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</si>
  <si>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</si>
  <si>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</si>
  <si>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</si>
  <si>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</si>
  <si>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</si>
  <si>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</si>
  <si>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</si>
  <si>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</si>
  <si>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</si>
  <si>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</si>
  <si>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</si>
  <si>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</si>
  <si>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</si>
  <si>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</si>
  <si>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</si>
  <si>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</si>
  <si>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</si>
  <si>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</si>
  <si>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</si>
  <si>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</si>
  <si>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</si>
  <si>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</si>
  <si>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</si>
  <si>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</si>
  <si>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</si>
  <si>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</si>
  <si>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</si>
  <si>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</si>
  <si>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</si>
  <si>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</si>
  <si>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</si>
  <si>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</si>
  <si>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</si>
  <si>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</si>
  <si>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</si>
  <si>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</si>
  <si>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</si>
  <si>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</si>
  <si>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</si>
  <si>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</si>
  <si>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</si>
  <si>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</si>
  <si>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</si>
  <si>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</si>
  <si>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</si>
  <si>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</si>
  <si>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</si>
  <si>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</si>
  <si>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</si>
  <si>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</si>
  <si>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</si>
  <si>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</si>
  <si>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</si>
  <si>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</si>
  <si>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</si>
  <si>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</si>
  <si>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</si>
  <si>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</si>
  <si>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</si>
  <si>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</si>
  <si>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</si>
  <si>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</si>
  <si>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</si>
  <si>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</si>
  <si>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</si>
  <si>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</si>
  <si>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</si>
  <si>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</si>
  <si>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</si>
  <si>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</si>
  <si>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</si>
  <si>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</si>
  <si>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</si>
  <si>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</si>
  <si>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</si>
  <si>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</si>
  <si>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</si>
  <si>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</si>
  <si>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</si>
  <si>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</si>
  <si>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</si>
  <si>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</si>
  <si>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</si>
  <si>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</si>
  <si>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</si>
  <si>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</si>
  <si>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</si>
  <si>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</si>
  <si>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</si>
  <si>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</si>
  <si>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</si>
  <si>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</si>
  <si>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</si>
  <si>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</si>
  <si>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</si>
  <si>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</si>
  <si>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</si>
  <si>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</si>
  <si>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</si>
  <si>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</si>
  <si>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</si>
  <si>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</si>
  <si>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</si>
  <si>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</si>
  <si>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</si>
  <si>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</si>
  <si>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</si>
  <si>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</si>
  <si>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</si>
  <si>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</si>
  <si>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</si>
  <si>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</si>
  <si>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</si>
  <si>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</si>
  <si>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</si>
  <si>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</si>
  <si>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</si>
  <si>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</si>
  <si>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</si>
  <si>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</si>
  <si>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</si>
  <si>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</si>
  <si>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</si>
  <si>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</si>
  <si>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</si>
  <si>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</si>
  <si>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</si>
  <si>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</si>
  <si>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</si>
  <si>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</si>
  <si>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</si>
  <si>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</si>
  <si>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</si>
  <si>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</si>
  <si>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</si>
  <si>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</si>
  <si>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</si>
  <si>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</si>
  <si>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</si>
  <si>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</si>
  <si>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</si>
  <si>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</si>
  <si>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</si>
  <si>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</si>
  <si>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</si>
  <si>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</si>
  <si>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</si>
  <si>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</si>
  <si>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</si>
  <si>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</si>
  <si>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</si>
  <si>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</si>
  <si>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</si>
  <si>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</si>
  <si>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</si>
  <si>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</si>
  <si>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</si>
  <si>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</si>
  <si>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</si>
  <si>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</si>
  <si>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</si>
  <si>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</si>
  <si>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</si>
  <si>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</si>
  <si>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</si>
  <si>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</si>
  <si>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</si>
  <si>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</si>
  <si>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</si>
  <si>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</si>
  <si>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</si>
  <si>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</si>
  <si>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</si>
  <si>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</si>
  <si>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</si>
  <si>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</si>
  <si>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</si>
  <si>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</si>
  <si>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</si>
  <si>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</si>
  <si>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</si>
  <si>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</si>
  <si>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</si>
  <si>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</si>
  <si>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</si>
  <si>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</si>
  <si>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</si>
  <si>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</si>
  <si>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</si>
  <si>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</si>
  <si>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</si>
  <si>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</si>
  <si>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</si>
  <si>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</si>
  <si>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</si>
  <si>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</si>
  <si>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</si>
  <si>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</si>
  <si>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</si>
  <si>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</si>
  <si>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</si>
  <si>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</si>
  <si>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</si>
  <si>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</si>
  <si>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</si>
  <si>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</si>
  <si>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</si>
  <si>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</si>
  <si>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</si>
  <si>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</si>
  <si>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</si>
  <si>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</si>
  <si>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</si>
  <si>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</si>
  <si>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</si>
  <si>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</si>
  <si>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</si>
  <si>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</si>
  <si>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</si>
  <si>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</si>
  <si>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</si>
  <si>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</si>
  <si>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</si>
  <si>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</si>
  <si>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</si>
  <si>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</si>
  <si>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</si>
  <si>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</si>
  <si>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</si>
  <si>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</si>
  <si>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</si>
  <si>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</si>
  <si>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</si>
  <si>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</si>
  <si>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</si>
  <si>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</si>
  <si>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</si>
  <si>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</si>
  <si>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</si>
  <si>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</si>
  <si>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</si>
  <si>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</si>
  <si>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</si>
  <si>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</si>
  <si>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</si>
  <si>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</si>
  <si>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</si>
  <si>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</si>
  <si>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</si>
  <si>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</si>
  <si>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</si>
  <si>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</si>
  <si>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</si>
  <si>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</si>
  <si>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</si>
  <si>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</si>
  <si>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</si>
  <si>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</si>
  <si>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</si>
  <si>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</si>
  <si>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</si>
  <si>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</si>
  <si>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</si>
  <si>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</si>
  <si>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</si>
  <si>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</si>
  <si>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</si>
  <si>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</si>
  <si>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</si>
  <si>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</si>
  <si>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</si>
  <si>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</si>
  <si>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</si>
  <si>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</si>
  <si>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</si>
  <si>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</si>
  <si>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</si>
  <si>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</si>
  <si>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</si>
  <si>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</si>
  <si>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</si>
  <si>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</si>
  <si>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</si>
  <si>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</si>
  <si>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</si>
  <si>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</si>
  <si>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</si>
  <si>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</si>
  <si>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</si>
  <si>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</si>
  <si>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</si>
  <si>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</si>
  <si>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</si>
  <si>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</si>
  <si>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</si>
  <si>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</si>
  <si>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</si>
  <si>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</si>
  <si>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</si>
  <si>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</si>
  <si>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</si>
  <si>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</si>
  <si>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</si>
  <si>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</si>
  <si>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</si>
  <si>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</si>
  <si>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</si>
  <si>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</si>
  <si>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</si>
  <si>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</si>
  <si>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</si>
  <si>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</si>
  <si>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</si>
  <si>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</si>
  <si>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</si>
  <si>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</si>
  <si>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</si>
  <si>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</si>
  <si>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</si>
  <si>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</si>
  <si>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</si>
  <si>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</si>
  <si>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</si>
  <si>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</si>
  <si>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</si>
  <si>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</si>
  <si>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</si>
  <si>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</si>
  <si>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</si>
  <si>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</si>
  <si>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</si>
  <si>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</si>
  <si>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</si>
  <si>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</si>
  <si>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</si>
  <si>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</si>
  <si>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</si>
  <si>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</si>
  <si>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</si>
  <si>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</si>
  <si>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</si>
  <si>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</si>
  <si>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</si>
  <si>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</si>
  <si>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</si>
  <si>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</si>
  <si>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</si>
  <si>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</si>
  <si>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</si>
  <si>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</si>
  <si>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</si>
  <si>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</si>
  <si>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</si>
  <si>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</si>
  <si>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</si>
  <si>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</si>
  <si>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</si>
  <si>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</si>
  <si>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</si>
  <si>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</si>
  <si>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</si>
  <si>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</si>
  <si>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</si>
  <si>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</si>
  <si>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</si>
  <si>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</si>
  <si>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</si>
  <si>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</si>
  <si>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</si>
  <si>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</si>
  <si>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</si>
  <si>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</si>
  <si>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</si>
  <si>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</si>
  <si>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</si>
  <si>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</si>
  <si>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</si>
  <si>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</si>
  <si>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</si>
  <si>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</si>
  <si>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</si>
  <si>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</si>
  <si>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</si>
  <si>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</si>
  <si>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</si>
  <si>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</si>
  <si>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</si>
  <si>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</si>
  <si>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</si>
  <si>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</si>
  <si>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</si>
  <si>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</si>
  <si>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</si>
  <si>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</si>
  <si>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</si>
  <si>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</si>
  <si>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</si>
  <si>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</si>
  <si>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</si>
  <si>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</si>
  <si>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</si>
  <si>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</si>
  <si>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</si>
  <si>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</si>
  <si>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</si>
  <si>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</si>
  <si>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</si>
  <si>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</si>
  <si>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</si>
  <si>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</si>
  <si>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</si>
  <si>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</si>
  <si>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</si>
  <si>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</si>
  <si>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</si>
  <si>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</si>
  <si>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</si>
  <si>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</si>
  <si>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</si>
  <si>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</si>
  <si>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</si>
  <si>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</si>
  <si>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</si>
  <si>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</si>
  <si>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</si>
  <si>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</si>
  <si>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</si>
  <si>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</si>
  <si>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</si>
  <si>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</si>
  <si>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</si>
  <si>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</si>
  <si>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</si>
  <si>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</si>
  <si>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</si>
  <si>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</si>
  <si>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</si>
  <si>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</si>
  <si>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</si>
  <si>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</si>
  <si>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</si>
  <si>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</si>
  <si>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</si>
  <si>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</si>
  <si>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</si>
  <si>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</si>
  <si>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</si>
  <si>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</si>
  <si>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</si>
  <si>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</si>
  <si>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</si>
  <si>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</si>
  <si>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</si>
  <si>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</si>
  <si>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</si>
  <si>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</si>
  <si>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</si>
  <si>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</si>
  <si>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</si>
  <si>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</si>
  <si>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</si>
  <si>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</si>
  <si>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</si>
  <si>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</si>
  <si>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</si>
  <si>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</si>
  <si>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</si>
  <si>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</si>
  <si>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</si>
  <si>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</si>
  <si>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</si>
  <si>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</si>
  <si>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</si>
  <si>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</si>
  <si>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</si>
  <si>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</si>
  <si>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</si>
  <si>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</si>
  <si>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</si>
  <si>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</si>
  <si>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</si>
  <si>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</si>
  <si>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</si>
  <si>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</si>
  <si>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</si>
  <si>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</si>
  <si>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</si>
  <si>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</si>
  <si>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</si>
  <si>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</si>
  <si>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</si>
  <si>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</si>
  <si>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</si>
  <si>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</si>
  <si>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</si>
  <si>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</si>
  <si>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</si>
  <si>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</si>
  <si>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</si>
  <si>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</si>
  <si>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</si>
  <si>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</si>
  <si>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</si>
  <si>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</si>
  <si>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</si>
  <si>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</si>
  <si>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</si>
  <si>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</si>
  <si>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</si>
  <si>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</si>
  <si>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</si>
  <si>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</si>
  <si>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</si>
  <si>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</si>
  <si>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</si>
  <si>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</si>
  <si>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</si>
  <si>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</si>
  <si>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</si>
  <si>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</si>
  <si>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</si>
  <si>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</si>
  <si>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</si>
  <si>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</si>
  <si>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</si>
  <si>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</si>
  <si>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</si>
  <si>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</si>
  <si>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</si>
  <si>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</si>
  <si>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</si>
  <si>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</si>
  <si>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</si>
  <si>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</si>
  <si>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</si>
  <si>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</si>
  <si>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</si>
  <si>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</si>
  <si>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</si>
  <si>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</si>
  <si>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</si>
  <si>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</si>
  <si>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</si>
  <si>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</si>
  <si>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</si>
  <si>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</si>
  <si>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</si>
  <si>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</si>
  <si>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</si>
  <si>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</si>
  <si>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</si>
  <si>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</si>
  <si>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</si>
  <si>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</si>
  <si>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</si>
  <si>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</si>
  <si>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</si>
  <si>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</si>
  <si>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</si>
  <si>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</si>
  <si>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</si>
  <si>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</si>
  <si>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</si>
  <si>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</si>
  <si>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</si>
  <si>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</si>
  <si>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</si>
  <si>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</si>
  <si>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</si>
  <si>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</si>
  <si>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</si>
  <si>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</si>
  <si>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</si>
  <si>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</si>
  <si>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</si>
  <si>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</si>
  <si>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</si>
  <si>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</si>
  <si>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</si>
  <si>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</si>
  <si>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</si>
  <si>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</si>
  <si>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</si>
  <si>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</si>
  <si>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</si>
  <si>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</si>
  <si>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</si>
  <si>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</si>
  <si>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</si>
  <si>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</si>
  <si>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</si>
  <si>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</si>
  <si>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</si>
  <si>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</si>
  <si>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</si>
  <si>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</si>
  <si>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</si>
  <si>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</si>
  <si>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</si>
  <si>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</si>
  <si>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</si>
  <si>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</si>
  <si>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</si>
  <si>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</si>
  <si>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</si>
  <si>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</si>
  <si>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</si>
  <si>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</si>
  <si>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</si>
  <si>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</si>
  <si>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</si>
  <si>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</si>
  <si>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</si>
  <si>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</si>
  <si>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</si>
  <si>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</si>
  <si>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</si>
  <si>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</si>
  <si>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</si>
  <si>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</si>
  <si>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</si>
  <si>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</si>
  <si>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</si>
  <si>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</si>
  <si>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</si>
  <si>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</si>
  <si>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</si>
  <si>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</si>
  <si>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</si>
  <si>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</si>
  <si>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</si>
  <si>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</si>
  <si>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</si>
  <si>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</si>
  <si>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</si>
  <si>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</si>
  <si>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</si>
  <si>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</si>
  <si>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</si>
  <si>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</si>
  <si>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</si>
  <si>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</si>
  <si>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</si>
  <si>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</si>
  <si>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</si>
  <si>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</si>
  <si>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</si>
  <si>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</si>
  <si>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</si>
  <si>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</si>
  <si>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</si>
  <si>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</si>
  <si>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</si>
  <si>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</si>
  <si>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</si>
  <si>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</si>
  <si>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</si>
  <si>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</si>
  <si>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</si>
  <si>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</si>
  <si>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</si>
  <si>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</si>
  <si>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</si>
  <si>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</si>
  <si>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</si>
  <si>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</si>
  <si>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</si>
  <si>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</si>
  <si>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</si>
  <si>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</si>
  <si>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</si>
  <si>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</si>
  <si>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</si>
  <si>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</si>
  <si>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</si>
  <si>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</si>
  <si>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</si>
  <si>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</si>
  <si>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</si>
  <si>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</si>
  <si>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</si>
  <si>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</si>
  <si>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</si>
  <si>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</si>
  <si>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</si>
  <si>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</si>
  <si>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</si>
  <si>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</si>
  <si>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</si>
  <si>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</si>
  <si>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</si>
  <si>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</si>
  <si>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</si>
  <si>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</si>
  <si>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</si>
  <si>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</si>
  <si>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</si>
  <si>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</si>
  <si>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</si>
  <si>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</si>
  <si>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</si>
  <si>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</si>
  <si>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</si>
  <si>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</si>
  <si>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</si>
  <si>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</si>
  <si>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</si>
  <si>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</si>
  <si>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</si>
  <si>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</si>
  <si>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</si>
  <si>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</si>
  <si>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</si>
  <si>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</si>
  <si>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</si>
  <si>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</si>
  <si>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</si>
  <si>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</si>
  <si>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</si>
  <si>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</si>
  <si>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</si>
  <si>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</si>
  <si>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</si>
  <si>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</si>
  <si>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</si>
  <si>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</si>
  <si>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</si>
  <si>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</si>
  <si>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</si>
  <si>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</si>
  <si>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</si>
  <si>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</si>
  <si>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</si>
  <si>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</si>
  <si>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</si>
  <si>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</si>
  <si>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</si>
  <si>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</si>
  <si>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</si>
  <si>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</si>
  <si>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</si>
  <si>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</si>
  <si>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</si>
  <si>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</si>
  <si>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</si>
  <si>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</si>
  <si>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</si>
  <si>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</si>
  <si>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</si>
  <si>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</si>
  <si>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</si>
  <si>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</si>
  <si>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</si>
  <si>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</si>
  <si>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</si>
  <si>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</si>
  <si>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</si>
  <si>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</si>
  <si>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</si>
  <si>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</si>
  <si>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</si>
  <si>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</si>
  <si>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</si>
  <si>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</si>
  <si>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</si>
  <si>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</si>
  <si>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</si>
  <si>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</si>
  <si>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</si>
  <si>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</si>
  <si>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</si>
  <si>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</si>
  <si>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</si>
  <si>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</si>
  <si>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</si>
  <si>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</si>
  <si>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</si>
  <si>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</si>
  <si>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</si>
  <si>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</si>
  <si>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</si>
  <si>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</si>
  <si>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</si>
  <si>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</si>
  <si>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</si>
  <si>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</si>
  <si>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</si>
  <si>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</si>
  <si>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</si>
  <si>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</si>
  <si>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</si>
  <si>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</si>
  <si>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</si>
  <si>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</si>
  <si>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</si>
  <si>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</si>
  <si>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</si>
  <si>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</si>
  <si>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</si>
  <si>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</si>
  <si>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</si>
  <si>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</si>
  <si>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</si>
  <si>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</si>
  <si>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</si>
  <si>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</si>
  <si>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</si>
  <si>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</si>
  <si>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</si>
  <si>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</si>
  <si>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</si>
  <si>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</si>
  <si>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</si>
  <si>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</si>
  <si>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</si>
  <si>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</si>
  <si>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</si>
  <si>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</si>
  <si>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</si>
  <si>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</si>
  <si>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</si>
  <si>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</si>
  <si>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</si>
  <si>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</si>
  <si>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</si>
  <si>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</si>
  <si>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</si>
  <si>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</si>
  <si>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</si>
  <si>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</si>
  <si>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</si>
  <si>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</si>
  <si>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</si>
  <si>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</si>
  <si>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</si>
  <si>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</si>
  <si>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</si>
  <si>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</si>
  <si>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</si>
  <si>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</si>
  <si>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</si>
  <si>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</si>
  <si>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</si>
  <si>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</si>
  <si>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</si>
  <si>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</si>
  <si>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</si>
  <si>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</si>
  <si>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</si>
  <si>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</si>
  <si>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</si>
  <si>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</si>
  <si>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</si>
  <si>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</si>
  <si>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</si>
  <si>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</si>
  <si>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</si>
  <si>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</si>
  <si>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</si>
  <si>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</si>
  <si>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</si>
  <si>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</si>
  <si>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</si>
  <si>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</si>
  <si>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</si>
  <si>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</si>
  <si>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</si>
  <si>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</si>
  <si>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</si>
  <si>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</si>
  <si>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</si>
  <si>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</si>
  <si>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</si>
  <si>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</si>
  <si>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</si>
  <si>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</si>
  <si>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</si>
  <si>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</si>
  <si>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</si>
  <si>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</si>
  <si>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</si>
  <si>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</si>
  <si>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</si>
  <si>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</si>
  <si>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</si>
  <si>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</si>
  <si>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</si>
  <si>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</si>
  <si>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</si>
  <si>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</si>
  <si>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</si>
  <si>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</si>
  <si>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</si>
  <si>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</si>
  <si>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</si>
  <si>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</si>
  <si>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</si>
  <si>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</si>
  <si>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</si>
  <si>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</si>
  <si>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</si>
  <si>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</si>
  <si>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</si>
  <si>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</si>
  <si>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</si>
  <si>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</si>
  <si>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</si>
  <si>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</si>
  <si>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</si>
  <si>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</si>
  <si>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</si>
  <si>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</si>
  <si>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</si>
  <si>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</si>
  <si>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</si>
  <si>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</si>
  <si>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</si>
  <si>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</si>
  <si>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</si>
  <si>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</si>
  <si>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</si>
  <si>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</si>
  <si>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</si>
  <si>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</si>
  <si>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</si>
  <si>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</si>
  <si>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</si>
  <si>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</si>
  <si>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</si>
  <si>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</si>
  <si>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</si>
  <si>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</si>
  <si>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</si>
  <si>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</si>
  <si>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</si>
  <si>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</si>
  <si>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</si>
  <si>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</si>
  <si>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</si>
  <si>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</si>
  <si>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</si>
  <si>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</si>
  <si>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</si>
  <si>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</si>
  <si>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</si>
  <si>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</si>
  <si>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</si>
  <si>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</si>
  <si>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</si>
  <si>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</si>
  <si>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</si>
  <si>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</si>
  <si>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</si>
  <si>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</si>
  <si>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</si>
  <si>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</si>
  <si>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</si>
  <si>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</si>
  <si>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</si>
  <si>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</si>
  <si>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</si>
  <si>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</si>
  <si>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</si>
  <si>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</si>
  <si>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</si>
  <si>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</si>
  <si>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</si>
  <si>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</si>
  <si>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</si>
  <si>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</si>
  <si>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</si>
  <si>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</si>
  <si>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</si>
  <si>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</si>
  <si>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</si>
  <si>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</si>
  <si>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</si>
  <si>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</si>
  <si>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</si>
  <si>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</si>
  <si>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</si>
  <si>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</si>
  <si>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</si>
  <si>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</si>
  <si>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</si>
  <si>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</si>
  <si>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</si>
  <si>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</si>
  <si>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</si>
  <si>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</si>
  <si>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</si>
  <si>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</si>
  <si>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</si>
  <si>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</si>
  <si>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</si>
  <si>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</si>
  <si>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</si>
  <si>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</si>
  <si>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</si>
  <si>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</si>
  <si>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</si>
  <si>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</si>
  <si>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</si>
  <si>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</si>
  <si>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</si>
  <si>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</si>
  <si>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</si>
  <si>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</si>
  <si>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</si>
  <si>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</si>
  <si>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</si>
  <si>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</si>
  <si>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</si>
  <si>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</si>
  <si>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</si>
  <si>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</si>
  <si>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</si>
  <si>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</si>
  <si>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</si>
  <si>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</si>
  <si>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</si>
  <si>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</si>
  <si>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</si>
  <si>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</si>
  <si>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</si>
  <si>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</si>
  <si>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</si>
  <si>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</si>
  <si>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</si>
  <si>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</si>
  <si>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</si>
  <si>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</si>
  <si>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</si>
  <si>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</si>
  <si>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</si>
  <si>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</si>
  <si>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</si>
  <si>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</si>
  <si>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</si>
  <si>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</si>
  <si>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</si>
  <si>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</si>
  <si>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</si>
  <si>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</si>
  <si>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</si>
  <si>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</si>
  <si>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</si>
  <si>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</si>
  <si>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</si>
  <si>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</si>
  <si>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</si>
  <si>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</si>
  <si>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</si>
  <si>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</si>
  <si>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</si>
  <si>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</si>
  <si>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</si>
  <si>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</si>
  <si>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</si>
  <si>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</si>
  <si>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</si>
  <si>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</si>
  <si>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</si>
  <si>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</si>
  <si>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</si>
  <si>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</si>
  <si>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</si>
  <si>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</si>
  <si>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</si>
  <si>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</si>
  <si>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</si>
  <si>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</si>
  <si>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</si>
  <si>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</si>
  <si>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</si>
  <si>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</si>
  <si>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</si>
  <si>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</si>
  <si>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</si>
  <si>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</si>
  <si>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</si>
  <si>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</si>
  <si>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</si>
  <si>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</si>
  <si>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</si>
  <si>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</si>
  <si>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</si>
  <si>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</si>
  <si>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</si>
  <si>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</si>
  <si>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</si>
  <si>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</si>
  <si>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</si>
  <si>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</si>
  <si>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</si>
  <si>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</si>
  <si>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</si>
  <si>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</si>
  <si>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</si>
  <si>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</si>
  <si>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</si>
  <si>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</si>
  <si>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</si>
  <si>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</si>
  <si>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</si>
  <si>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</si>
  <si>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</si>
  <si>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</si>
  <si>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</si>
  <si>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</si>
  <si>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</si>
  <si>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</si>
  <si>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</si>
  <si>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</si>
  <si>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</si>
  <si>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</si>
  <si>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</si>
  <si>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</si>
  <si>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</si>
  <si>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</si>
  <si>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</si>
  <si>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</si>
  <si>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</si>
  <si>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</si>
  <si>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</si>
  <si>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</si>
  <si>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</si>
  <si>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</si>
  <si>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</si>
  <si>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</si>
  <si>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</si>
  <si>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</si>
  <si>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</si>
  <si>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</si>
  <si>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</si>
  <si>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</si>
  <si>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</si>
  <si>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</si>
  <si>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</si>
  <si>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</si>
  <si>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</si>
  <si>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</si>
  <si>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</si>
  <si>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</si>
  <si>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</si>
  <si>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</si>
  <si>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</si>
  <si>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</si>
  <si>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</si>
  <si>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</si>
  <si>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</si>
  <si>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</si>
  <si>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</si>
  <si>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</si>
  <si>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</si>
  <si>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</si>
  <si>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</si>
  <si>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</si>
  <si>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</si>
  <si>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</si>
  <si>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</si>
  <si>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</si>
  <si>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</si>
  <si>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</si>
  <si>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</si>
  <si>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</si>
  <si>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</si>
  <si>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</si>
  <si>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</si>
  <si>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</si>
  <si>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</si>
  <si>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</si>
  <si>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</si>
  <si>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</si>
  <si>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</si>
  <si>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</si>
  <si>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</si>
  <si>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</si>
  <si>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</si>
  <si>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</si>
  <si>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</si>
  <si>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</si>
  <si>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</si>
  <si>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</si>
  <si>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</si>
  <si>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</si>
  <si>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</si>
  <si>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</si>
  <si>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</si>
  <si>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</si>
  <si>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</si>
  <si>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</si>
  <si>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</si>
  <si>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</si>
  <si>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</si>
  <si>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</si>
  <si>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</si>
  <si>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</si>
  <si>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</si>
  <si>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</si>
  <si>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</si>
  <si>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</si>
  <si>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</si>
  <si>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</si>
  <si>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</si>
  <si>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</si>
  <si>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</si>
  <si>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</si>
  <si>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</si>
  <si>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</si>
  <si>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</si>
  <si>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</si>
  <si>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</si>
  <si>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</si>
  <si>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</si>
  <si>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</si>
  <si>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</si>
  <si>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</si>
  <si>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</si>
  <si>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</si>
  <si>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</si>
  <si>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</si>
  <si>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</si>
  <si>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</si>
  <si>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</si>
  <si>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</si>
  <si>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</si>
  <si>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</si>
  <si>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</si>
  <si>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</si>
  <si>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</si>
  <si>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</si>
  <si>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</si>
  <si>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</si>
  <si>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</si>
  <si>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</si>
  <si>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</si>
  <si>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</si>
  <si>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</si>
  <si>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</si>
  <si>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</si>
  <si>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</si>
  <si>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</si>
  <si>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</si>
  <si>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</si>
  <si>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</si>
  <si>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</si>
  <si>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</si>
  <si>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</si>
  <si>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</si>
  <si>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</si>
  <si>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</si>
  <si>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</si>
  <si>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</si>
  <si>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</si>
  <si>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</si>
  <si>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</si>
  <si>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</si>
  <si>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</si>
  <si>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</si>
  <si>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</si>
  <si>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</si>
  <si>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</si>
  <si>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</si>
  <si>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</si>
  <si>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</si>
  <si>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</si>
  <si>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</si>
  <si>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</si>
  <si>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</si>
  <si>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</si>
  <si>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</si>
  <si>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</si>
  <si>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</si>
  <si>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</si>
  <si>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</si>
  <si>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</si>
  <si>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</si>
  <si>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</si>
  <si>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</si>
  <si>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</si>
  <si>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</si>
  <si>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</si>
  <si>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</si>
  <si>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</si>
  <si>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</si>
  <si>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</si>
  <si>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</si>
  <si>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</si>
  <si>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</si>
  <si>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</si>
  <si>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</si>
  <si>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</si>
  <si>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</si>
  <si>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</si>
  <si>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</si>
  <si>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</si>
  <si>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</si>
  <si>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</si>
  <si>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</si>
  <si>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</si>
  <si>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</si>
  <si>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</si>
  <si>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</si>
  <si>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</si>
  <si>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</si>
  <si>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</si>
  <si>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</si>
  <si>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</si>
  <si>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</si>
  <si>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</si>
  <si>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</si>
  <si>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</si>
  <si>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</si>
  <si>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</si>
  <si>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</si>
  <si>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</si>
  <si>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</si>
  <si>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</si>
  <si>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</si>
  <si>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</si>
  <si>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</si>
  <si>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</si>
  <si>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</si>
  <si>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</si>
  <si>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</si>
  <si>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</si>
  <si>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</si>
  <si>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</si>
  <si>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</si>
  <si>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</si>
  <si>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</si>
  <si>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</si>
  <si>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</si>
  <si>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</si>
  <si>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</si>
  <si>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</si>
  <si>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</si>
  <si>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</si>
  <si>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</si>
  <si>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</si>
  <si>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</si>
  <si>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</si>
  <si>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</si>
  <si>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</si>
  <si>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</si>
  <si>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</si>
  <si>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</si>
  <si>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</si>
  <si>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</si>
  <si>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</si>
  <si>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</si>
  <si>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</si>
  <si>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</si>
  <si>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</si>
  <si>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</si>
  <si>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</si>
  <si>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</si>
  <si>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</si>
  <si>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</si>
  <si>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</si>
  <si>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</si>
  <si>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</si>
  <si>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</si>
  <si>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</si>
  <si>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</si>
  <si>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</si>
  <si>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</si>
  <si>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</si>
  <si>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</si>
  <si>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</si>
  <si>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</si>
  <si>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</si>
  <si>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</si>
  <si>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</si>
  <si>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</si>
  <si>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</si>
  <si>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</si>
  <si>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</si>
  <si>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</si>
  <si>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</si>
  <si>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</si>
  <si>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</si>
  <si>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</si>
  <si>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</si>
  <si>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</si>
  <si>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</si>
  <si>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</si>
  <si>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</si>
  <si>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</si>
  <si>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</si>
  <si>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</si>
  <si>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</si>
  <si>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</si>
  <si>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</si>
  <si>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</si>
  <si>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</si>
  <si>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</si>
  <si>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</si>
  <si>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</si>
  <si>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</si>
  <si>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</si>
  <si>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</si>
  <si>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</si>
  <si>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</si>
  <si>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</si>
  <si>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</si>
  <si>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</si>
  <si>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</si>
  <si>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</si>
  <si>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</si>
  <si>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</si>
  <si>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</si>
  <si>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</si>
  <si>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</si>
  <si>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</si>
  <si>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</si>
  <si>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</si>
  <si>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</si>
  <si>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</si>
  <si>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</si>
  <si>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</si>
  <si>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</si>
  <si>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</si>
  <si>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</si>
  <si>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</si>
  <si>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</si>
  <si>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</si>
  <si>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</si>
  <si>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</si>
  <si>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</si>
  <si>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</si>
  <si>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</si>
  <si>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</si>
  <si>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</si>
  <si>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</si>
  <si>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</si>
  <si>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</si>
  <si>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</si>
  <si>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</si>
  <si>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</si>
  <si>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</si>
  <si>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</si>
  <si>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</si>
  <si>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</si>
  <si>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</si>
  <si>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</si>
  <si>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</si>
  <si>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</si>
  <si>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</si>
  <si>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</si>
  <si>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</si>
  <si>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</si>
  <si>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</si>
  <si>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</si>
  <si>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</si>
  <si>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</si>
  <si>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</si>
  <si>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</si>
  <si>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</si>
  <si>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</si>
  <si>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</si>
  <si>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</si>
  <si>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</si>
  <si>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</si>
  <si>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</si>
  <si>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</si>
  <si>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</si>
  <si>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</si>
  <si>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</si>
  <si>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</si>
  <si>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</si>
  <si>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</si>
  <si>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</si>
  <si>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</si>
  <si>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</si>
  <si>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</si>
  <si>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</si>
  <si>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</si>
  <si>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</si>
  <si>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</si>
  <si>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</si>
  <si>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</si>
  <si>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</si>
  <si>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</si>
  <si>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</si>
  <si>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</si>
  <si>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</si>
  <si>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</si>
  <si>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</si>
  <si>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</si>
  <si>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</si>
  <si>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</si>
  <si>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</si>
  <si>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</si>
  <si>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</si>
  <si>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</si>
  <si>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</si>
  <si>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</si>
  <si>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</si>
  <si>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</si>
  <si>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</si>
  <si>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</si>
  <si>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</si>
  <si>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</si>
  <si>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</si>
  <si>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</si>
  <si>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</si>
  <si>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</si>
  <si>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</si>
  <si>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</si>
  <si>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</si>
  <si>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</si>
  <si>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</si>
  <si>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</si>
  <si>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</si>
  <si>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</si>
  <si>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</si>
  <si>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</si>
  <si>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</si>
  <si>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</si>
  <si>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</si>
  <si>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</si>
  <si>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</si>
  <si>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</si>
  <si>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</si>
  <si>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</si>
  <si>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</si>
  <si>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</si>
  <si>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</si>
  <si>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</si>
  <si>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</si>
  <si>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</si>
  <si>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</si>
  <si>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</si>
  <si>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</si>
  <si>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</si>
  <si>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</si>
  <si>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</si>
  <si>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</si>
  <si>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</si>
  <si>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</si>
  <si>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</si>
  <si>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</si>
  <si>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</si>
  <si>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</si>
  <si>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</si>
  <si>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</si>
  <si>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</si>
  <si>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</si>
  <si>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</si>
  <si>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</si>
  <si>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</si>
  <si>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</si>
  <si>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</si>
  <si>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</si>
  <si>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</si>
  <si>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</si>
  <si>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</si>
  <si>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</si>
  <si>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</si>
  <si>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</si>
  <si>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</si>
  <si>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</si>
  <si>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</si>
  <si>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</si>
  <si>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</si>
  <si>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</si>
  <si>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</si>
  <si>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</si>
  <si>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</si>
  <si>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</si>
  <si>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</si>
  <si>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</si>
  <si>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</si>
  <si>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</si>
  <si>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</si>
  <si>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</si>
  <si>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</si>
  <si>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</si>
  <si>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</si>
  <si>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</si>
  <si>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</si>
  <si>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</si>
  <si>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</si>
  <si>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</si>
  <si>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</si>
  <si>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</si>
  <si>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</si>
  <si>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</si>
  <si>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</si>
  <si>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</si>
  <si>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</si>
  <si>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</si>
  <si>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</si>
  <si>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</si>
  <si>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</si>
  <si>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</si>
  <si>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</si>
  <si>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</si>
  <si>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</si>
  <si>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</si>
  <si>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</si>
  <si>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</si>
  <si>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</si>
  <si>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</si>
  <si>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</si>
  <si>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</si>
  <si>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</si>
  <si>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</si>
  <si>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</si>
  <si>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</si>
  <si>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</si>
  <si>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</si>
  <si>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</si>
  <si>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</si>
  <si>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</si>
  <si>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</si>
  <si>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</si>
  <si>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</si>
  <si>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</si>
  <si>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</si>
  <si>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</si>
  <si>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</si>
  <si>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</si>
  <si>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</si>
  <si>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</si>
  <si>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</si>
  <si>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</si>
  <si>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</si>
  <si>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</si>
  <si>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</si>
  <si>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</si>
  <si>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</si>
  <si>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</si>
  <si>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</si>
  <si>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</si>
  <si>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</si>
  <si>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</si>
  <si>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</si>
  <si>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</si>
  <si>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</si>
  <si>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</si>
  <si>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</si>
  <si>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</si>
  <si>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</si>
  <si>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</si>
  <si>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</si>
  <si>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</si>
  <si>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</si>
  <si>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</si>
  <si>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</si>
  <si>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</si>
  <si>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</si>
  <si>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</si>
  <si>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</si>
  <si>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</si>
  <si>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</si>
  <si>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</si>
  <si>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</si>
  <si>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</si>
  <si>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</si>
  <si>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</si>
  <si>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</si>
  <si>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</si>
  <si>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</si>
  <si>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</si>
  <si>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</si>
  <si>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</si>
  <si>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</si>
  <si>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</si>
  <si>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</si>
  <si>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</si>
  <si>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</si>
  <si>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</si>
  <si>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</si>
  <si>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</si>
  <si>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</si>
  <si>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</si>
  <si>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</si>
  <si>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</si>
  <si>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</si>
  <si>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</si>
  <si>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</si>
  <si>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</si>
  <si>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</si>
  <si>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</si>
  <si>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</si>
  <si>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</si>
  <si>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</si>
  <si>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</si>
  <si>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</si>
  <si>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</si>
  <si>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</si>
  <si>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</si>
  <si>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</si>
  <si>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</si>
  <si>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</si>
  <si>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</si>
  <si>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</si>
  <si>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</si>
  <si>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</si>
  <si>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</si>
  <si>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</si>
  <si>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</si>
  <si>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</si>
  <si>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</si>
  <si>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</si>
  <si>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</si>
  <si>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</si>
  <si>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</si>
  <si>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</si>
  <si>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</si>
  <si>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</si>
  <si>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</si>
  <si>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</si>
  <si>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</si>
  <si>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</si>
  <si>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</si>
  <si>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</si>
  <si>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</si>
  <si>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</si>
  <si>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</si>
  <si>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</si>
  <si>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</si>
  <si>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</si>
  <si>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</si>
  <si>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</si>
  <si>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</si>
  <si>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</si>
  <si>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</si>
  <si>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</si>
  <si>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</si>
  <si>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</si>
  <si>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</si>
  <si>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</si>
  <si>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</si>
  <si>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</si>
  <si>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</si>
  <si>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</si>
  <si>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</si>
  <si>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</si>
  <si>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</si>
  <si>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</si>
  <si>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</si>
  <si>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</si>
  <si>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</si>
  <si>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</si>
  <si>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</si>
  <si>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</si>
  <si>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</si>
  <si>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</si>
  <si>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</si>
  <si>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</si>
  <si>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</si>
  <si>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</si>
  <si>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</si>
  <si>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</si>
  <si>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</si>
  <si>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</si>
  <si>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</si>
  <si>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</si>
  <si>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</si>
  <si>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</si>
  <si>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</si>
  <si>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</si>
  <si>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</si>
  <si>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</si>
  <si>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</si>
  <si>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</si>
  <si>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</si>
  <si>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</si>
  <si>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</si>
  <si>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</si>
  <si>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</si>
  <si>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</si>
  <si>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</si>
  <si>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</si>
  <si>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</si>
  <si>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</si>
  <si>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</si>
  <si>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</si>
  <si>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</si>
  <si>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</si>
  <si>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</si>
  <si>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</si>
  <si>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</si>
  <si>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</si>
  <si>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</si>
  <si>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</si>
  <si>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</si>
  <si>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</si>
  <si>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</si>
  <si>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</si>
  <si>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</si>
  <si>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</si>
  <si>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</si>
  <si>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</si>
  <si>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</si>
  <si>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</si>
  <si>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</si>
  <si>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</si>
  <si>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</si>
  <si>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</si>
  <si>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</si>
  <si>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</si>
  <si>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</si>
  <si>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</si>
  <si>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</si>
  <si>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</si>
  <si>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</si>
  <si>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</si>
  <si>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</si>
  <si>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</si>
  <si>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</si>
  <si>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</si>
  <si>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</si>
  <si>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</si>
  <si>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</si>
  <si>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</si>
  <si>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</si>
  <si>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</si>
  <si>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</si>
  <si>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</si>
  <si>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</si>
  <si>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</si>
  <si>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</si>
  <si>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</si>
  <si>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</si>
  <si>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</si>
  <si>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</si>
  <si>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</si>
  <si>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</si>
  <si>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</si>
  <si>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</si>
  <si>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</si>
  <si>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</si>
  <si>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</si>
  <si>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</si>
  <si>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</si>
  <si>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</si>
  <si>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</si>
  <si>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</si>
  <si>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</si>
  <si>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</si>
  <si>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</si>
  <si>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</si>
  <si>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</si>
  <si>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</si>
  <si>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</si>
  <si>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</si>
  <si>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</si>
  <si>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</si>
  <si>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</si>
  <si>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</si>
  <si>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</si>
  <si>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</si>
  <si>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</si>
  <si>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</si>
  <si>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</si>
  <si>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</si>
  <si>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</si>
  <si>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</si>
  <si>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</si>
  <si>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</si>
  <si>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</si>
  <si>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</si>
  <si>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</si>
  <si>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</si>
  <si>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</si>
  <si>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</si>
  <si>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</si>
  <si>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</si>
  <si>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</si>
  <si>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</si>
  <si>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</si>
  <si>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</si>
  <si>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</si>
  <si>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</si>
  <si>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</si>
  <si>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</si>
  <si>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</si>
  <si>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</si>
  <si>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</si>
  <si>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</si>
  <si>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</si>
  <si>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</si>
  <si>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</si>
  <si>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</si>
  <si>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</si>
  <si>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</si>
  <si>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</si>
  <si>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</si>
  <si>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</si>
  <si>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</si>
  <si>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</si>
  <si>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</si>
  <si>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</si>
  <si>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</si>
  <si>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</si>
  <si>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</si>
  <si>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</si>
  <si>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</si>
  <si>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</si>
  <si>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</si>
  <si>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</si>
  <si>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</si>
  <si>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</si>
  <si>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</si>
  <si>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</si>
  <si>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</si>
  <si>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</si>
  <si>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</si>
  <si>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</si>
  <si>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</si>
  <si>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</si>
  <si>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</si>
  <si>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</si>
  <si>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</si>
  <si>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</si>
  <si>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</si>
  <si>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</si>
  <si>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</si>
  <si>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</si>
  <si>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</si>
  <si>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</si>
  <si>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</si>
  <si>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</si>
  <si>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</si>
  <si>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</si>
  <si>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</si>
  <si>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</si>
  <si>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</si>
  <si>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</si>
  <si>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</si>
  <si>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</si>
  <si>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</si>
  <si>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</si>
  <si>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</si>
  <si>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</si>
  <si>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</si>
  <si>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</si>
  <si>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</si>
  <si>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</si>
  <si>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</si>
  <si>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</si>
  <si>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</si>
  <si>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</si>
  <si>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</si>
  <si>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</si>
  <si>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</si>
  <si>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</si>
  <si>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</si>
  <si>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</si>
  <si>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</si>
  <si>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</si>
  <si>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</si>
  <si>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</si>
  <si>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</si>
  <si>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</si>
  <si>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</si>
  <si>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</si>
  <si>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</si>
  <si>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</si>
  <si>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</si>
  <si>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</si>
  <si>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</si>
  <si>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</si>
  <si>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</si>
  <si>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</si>
  <si>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</si>
  <si>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</si>
  <si>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</si>
  <si>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</si>
  <si>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</si>
  <si>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</si>
  <si>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</si>
  <si>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</si>
  <si>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</si>
  <si>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</si>
  <si>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</si>
  <si>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</si>
  <si>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</si>
  <si>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</si>
  <si>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</si>
  <si>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</si>
  <si>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</si>
  <si>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</si>
  <si>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</si>
  <si>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</si>
  <si>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</si>
  <si>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</si>
  <si>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</si>
  <si>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</si>
  <si>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</si>
  <si>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</si>
  <si>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</si>
  <si>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</si>
  <si>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</si>
  <si>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</si>
  <si>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</si>
  <si>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</si>
  <si>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</si>
  <si>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</si>
  <si>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</si>
  <si>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</si>
  <si>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</si>
  <si>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</si>
  <si>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</si>
  <si>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</si>
  <si>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</si>
  <si>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</si>
  <si>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</si>
  <si>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</si>
  <si>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</si>
  <si>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</si>
  <si>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</si>
  <si>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</si>
  <si>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</si>
  <si>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</si>
  <si>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</si>
  <si>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</si>
  <si>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</si>
  <si>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</si>
  <si>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</si>
  <si>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</si>
  <si>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</si>
  <si>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</si>
  <si>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</si>
  <si>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</si>
  <si>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</si>
  <si>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</si>
  <si>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</si>
  <si>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</si>
  <si>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</si>
  <si>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</si>
  <si>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</si>
  <si>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</si>
  <si>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</si>
  <si>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</si>
  <si>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</si>
  <si>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</si>
  <si>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</si>
  <si>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</si>
  <si>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</si>
  <si>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</si>
  <si>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</si>
  <si>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</si>
  <si>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</si>
  <si>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</si>
  <si>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</si>
  <si>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</si>
  <si>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</si>
  <si>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</si>
  <si>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</si>
  <si>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</si>
  <si>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</si>
  <si>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JAIRO ANTONIO GORDON HERNANDEZ</t>
  </si>
  <si>
    <t>corprosinfro@gmail.com</t>
  </si>
  <si>
    <t>calle 5b No 38 37 torre 12 apto 204</t>
  </si>
  <si>
    <t xml:space="preserve">calle 15 No 9 </t>
  </si>
  <si>
    <t>3008339629</t>
  </si>
  <si>
    <t>PRIMERA INFANCIA CON AMOR</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</si>
  <si>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</si>
  <si>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</si>
  <si>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</si>
  <si>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</si>
  <si>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</si>
  <si>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</si>
  <si>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</si>
  <si>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</si>
  <si>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</si>
  <si>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</si>
  <si>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</si>
  <si>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</si>
  <si>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</si>
  <si>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</si>
  <si>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</si>
  <si>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</si>
  <si>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</si>
  <si>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</si>
  <si>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</si>
  <si>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23/2020/247</t>
  </si>
  <si>
    <t>23/2020/176</t>
  </si>
  <si>
    <t>012020001479</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</si>
  <si>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</si>
  <si>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</si>
  <si>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</si>
  <si>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</si>
  <si>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</si>
  <si>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</si>
  <si>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</si>
  <si>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</si>
  <si>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</si>
  <si>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</si>
  <si>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</si>
  <si>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</si>
  <si>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</si>
  <si>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</si>
  <si>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ZUNILDA ROSA AVILA FUENTES</t>
  </si>
  <si>
    <t>CALLE 17A #9-93 BARRIO LA JULIA</t>
  </si>
  <si>
    <t>mialegreinfancia@hotmail.com</t>
  </si>
  <si>
    <t>2021-23-1000738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</si>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</sst>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44194.585335069445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2745</v>
      </c>
      <c r="D15" s="35"/>
      <c r="E15" s="35"/>
      <c r="F15" s="5"/>
      <c r="G15" s="32" t="s">
        <v>1168</v>
      </c>
      <c r="H15" s="105" t="s">
        <v>220</v>
      </c>
      <c r="I15" s="32" t="s">
        <v>2629</v>
      </c>
      <c r="J15" s="110" t="s">
        <v>2637</v>
      </c>
      <c r="L15" s="263" t="s">
        <v>8</v>
      </c>
      <c r="M15" s="263"/>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v>900380395</v>
      </c>
      <c r="C20" s="5"/>
      <c r="D20" s="74"/>
      <c r="E20" s="157" t="s">
        <v>2669</v>
      </c>
      <c r="F20" s="191" t="s">
        <v>2705</v>
      </c>
      <c r="G20" s="5"/>
      <c r="H20" s="269"/>
      <c r="I20" s="146" t="s">
        <v>220</v>
      </c>
      <c r="J20" s="147" t="s">
        <v>487</v>
      </c>
      <c r="K20" s="148">
        <v>8766288097</v>
      </c>
      <c r="L20" s="149">
        <v>44247</v>
      </c>
      <c r="M20" s="149">
        <v>44561</v>
      </c>
      <c r="N20" s="132">
        <f>+(M20-L20)/30</f>
        <v>10.466666666666667</v>
      </c>
      <c r="O20" s="135"/>
      <c r="U20" s="131"/>
      <c r="V20" s="107">
        <f ca="1">NOW()</f>
        <v>44194.585335069445</v>
      </c>
      <c r="W20" s="107">
        <f ca="1">NOW()</f>
        <v>44194.585335069445</v>
      </c>
    </row>
    <row r="21" spans="1:23" ht="30" customHeight="1" outlineLevel="1" x14ac:dyDescent="0.25">
      <c r="A21" s="9"/>
      <c r="B21" s="72"/>
      <c r="C21" s="5"/>
      <c r="D21" s="5"/>
      <c r="E21" s="5"/>
      <c r="F21" s="5"/>
      <c r="G21" s="5"/>
      <c r="H21" s="71"/>
      <c r="I21" s="146" t="s">
        <v>220</v>
      </c>
      <c r="J21" s="147" t="s">
        <v>498</v>
      </c>
      <c r="K21" s="148">
        <v>8766288097</v>
      </c>
      <c r="L21" s="149">
        <v>44247</v>
      </c>
      <c r="M21" s="149">
        <v>44561</v>
      </c>
      <c r="N21" s="132">
        <f t="shared" ref="N21:N35" si="0">+(M21-L21)/30</f>
        <v>10.466666666666667</v>
      </c>
      <c r="O21" s="136"/>
    </row>
    <row r="22" spans="1:23" ht="30" customHeight="1" outlineLevel="1" x14ac:dyDescent="0.25">
      <c r="A22" s="9"/>
      <c r="B22" s="72"/>
      <c r="C22" s="5"/>
      <c r="D22" s="5"/>
      <c r="E22" s="5"/>
      <c r="F22" s="5"/>
      <c r="G22" s="5"/>
      <c r="H22" s="71"/>
      <c r="I22" s="146" t="s">
        <v>220</v>
      </c>
      <c r="J22" s="147" t="s">
        <v>498</v>
      </c>
      <c r="K22" s="148">
        <v>8766288097</v>
      </c>
      <c r="L22" s="149">
        <v>44247</v>
      </c>
      <c r="M22" s="149">
        <v>44561</v>
      </c>
      <c r="N22" s="133">
        <f t="shared" ref="N22:N33" si="1">+(M22-L22)/30</f>
        <v>10.466666666666667</v>
      </c>
      <c r="O22" s="136"/>
    </row>
    <row r="23" spans="1:23" ht="30" customHeight="1" outlineLevel="1" x14ac:dyDescent="0.25">
      <c r="A23" s="9"/>
      <c r="B23" s="103"/>
      <c r="C23" s="21"/>
      <c r="D23" s="21"/>
      <c r="E23" s="21"/>
      <c r="F23" s="5"/>
      <c r="G23" s="5"/>
      <c r="H23" s="71"/>
      <c r="I23" s="146" t="s">
        <v>220</v>
      </c>
      <c r="J23" s="147" t="s">
        <v>487</v>
      </c>
      <c r="K23" s="148">
        <v>8766288097</v>
      </c>
      <c r="L23" s="149">
        <v>44247</v>
      </c>
      <c r="M23" s="149">
        <v>44561</v>
      </c>
      <c r="N23" s="133">
        <f t="shared" si="1"/>
        <v>10.466666666666667</v>
      </c>
      <c r="O23" s="136"/>
      <c r="Q23" s="106"/>
      <c r="R23" s="55"/>
      <c r="S23" s="107"/>
      <c r="T23" s="107"/>
    </row>
    <row r="24" spans="1:23" ht="30" customHeight="1" outlineLevel="1" x14ac:dyDescent="0.25">
      <c r="A24" s="9"/>
      <c r="B24" s="103"/>
      <c r="C24" s="21"/>
      <c r="D24" s="21"/>
      <c r="E24" s="21"/>
      <c r="F24" s="5"/>
      <c r="G24" s="5"/>
      <c r="H24" s="71"/>
      <c r="I24" s="146" t="s">
        <v>220</v>
      </c>
      <c r="J24" s="147" t="s">
        <v>487</v>
      </c>
      <c r="K24" s="148">
        <v>8766288097</v>
      </c>
      <c r="L24" s="149">
        <v>44247</v>
      </c>
      <c r="M24" s="149">
        <v>44561</v>
      </c>
      <c r="N24" s="133">
        <f t="shared" si="1"/>
        <v>10.466666666666667</v>
      </c>
      <c r="O24" s="136"/>
    </row>
    <row r="25" spans="1:23" ht="30" customHeight="1" outlineLevel="1" x14ac:dyDescent="0.25">
      <c r="A25" s="9"/>
      <c r="B25" s="103"/>
      <c r="C25" s="21"/>
      <c r="D25" s="21"/>
      <c r="E25" s="21"/>
      <c r="F25" s="5"/>
      <c r="G25" s="5"/>
      <c r="H25" s="71"/>
      <c r="I25" s="146" t="s">
        <v>220</v>
      </c>
      <c r="J25" s="147" t="s">
        <v>504</v>
      </c>
      <c r="K25" s="148">
        <v>8766288097</v>
      </c>
      <c r="L25" s="149">
        <v>44247</v>
      </c>
      <c r="M25" s="149">
        <v>44561</v>
      </c>
      <c r="N25" s="133">
        <f t="shared" si="1"/>
        <v>10.466666666666667</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FUNDACION MI ALEGRE INFANCIA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2706</v>
      </c>
      <c r="C48" s="112" t="s">
        <v>31</v>
      </c>
      <c r="D48" s="119" t="s">
        <v>2709</v>
      </c>
      <c r="E48" s="192">
        <v>41529</v>
      </c>
      <c r="F48" s="192">
        <v>41988</v>
      </c>
      <c r="G48" s="169">
        <f>IF(AND(E48&lt;&gt;"",F48&lt;&gt;""),((F48-E48)/30),"")</f>
        <v>15.3</v>
      </c>
      <c r="H48" s="120" t="s">
        <v>2728</v>
      </c>
      <c r="I48" s="113" t="s">
        <v>36</v>
      </c>
      <c r="J48" s="113" t="s">
        <v>111</v>
      </c>
      <c r="K48" s="121">
        <v>1247770278</v>
      </c>
      <c r="L48" s="114" t="s">
        <v>1148</v>
      </c>
      <c r="M48" s="115">
        <v>1</v>
      </c>
      <c r="N48" s="114" t="s">
        <v>27</v>
      </c>
      <c r="O48" s="114" t="s">
        <v>1148</v>
      </c>
      <c r="P48" s="80"/>
    </row>
    <row r="49" spans="1:16" s="6" customFormat="1" ht="24.75" customHeight="1" x14ac:dyDescent="0.25">
      <c r="A49" s="140">
        <v>2</v>
      </c>
      <c r="B49" s="120" t="s">
        <v>2706</v>
      </c>
      <c r="C49" s="112" t="s">
        <v>31</v>
      </c>
      <c r="D49" s="119" t="s">
        <v>2709</v>
      </c>
      <c r="E49" s="192">
        <v>41529</v>
      </c>
      <c r="F49" s="192">
        <v>41988</v>
      </c>
      <c r="G49" s="169">
        <f t="shared" ref="G49:G107" si="2">IF(AND(E49&lt;&gt;"",F49&lt;&gt;""),((F49-E49)/30),"")</f>
        <v>15.3</v>
      </c>
      <c r="H49" s="193" t="s">
        <v>2729</v>
      </c>
      <c r="I49" s="113" t="s">
        <v>36</v>
      </c>
      <c r="J49" s="113" t="s">
        <v>51</v>
      </c>
      <c r="K49" s="121">
        <v>1247770278</v>
      </c>
      <c r="L49" s="114" t="s">
        <v>1148</v>
      </c>
      <c r="M49" s="115">
        <v>1</v>
      </c>
      <c r="N49" s="114" t="s">
        <v>27</v>
      </c>
      <c r="O49" s="114" t="s">
        <v>1148</v>
      </c>
      <c r="P49" s="80"/>
    </row>
    <row r="50" spans="1:16" s="6" customFormat="1" ht="24.75" customHeight="1" x14ac:dyDescent="0.25">
      <c r="A50" s="140">
        <v>3</v>
      </c>
      <c r="B50" s="120" t="s">
        <v>2706</v>
      </c>
      <c r="C50" s="112" t="s">
        <v>31</v>
      </c>
      <c r="D50" s="119" t="s">
        <v>2710</v>
      </c>
      <c r="E50" s="192">
        <v>41913</v>
      </c>
      <c r="F50" s="192">
        <v>41973</v>
      </c>
      <c r="G50" s="169">
        <f t="shared" si="2"/>
        <v>2</v>
      </c>
      <c r="H50" s="120" t="s">
        <v>2730</v>
      </c>
      <c r="I50" s="113" t="s">
        <v>36</v>
      </c>
      <c r="J50" s="113" t="s">
        <v>150</v>
      </c>
      <c r="K50" s="121">
        <v>176280822</v>
      </c>
      <c r="L50" s="114" t="s">
        <v>1148</v>
      </c>
      <c r="M50" s="115">
        <v>1</v>
      </c>
      <c r="N50" s="114" t="s">
        <v>27</v>
      </c>
      <c r="O50" s="114" t="s">
        <v>1148</v>
      </c>
      <c r="P50" s="80"/>
    </row>
    <row r="51" spans="1:16" s="6" customFormat="1" ht="24.75" customHeight="1" outlineLevel="1" x14ac:dyDescent="0.25">
      <c r="A51" s="140">
        <v>4</v>
      </c>
      <c r="B51" s="120" t="s">
        <v>2706</v>
      </c>
      <c r="C51" s="112" t="s">
        <v>31</v>
      </c>
      <c r="D51" s="119" t="s">
        <v>2710</v>
      </c>
      <c r="E51" s="192">
        <v>41913</v>
      </c>
      <c r="F51" s="192">
        <v>41973</v>
      </c>
      <c r="G51" s="169">
        <f t="shared" si="2"/>
        <v>2</v>
      </c>
      <c r="H51" s="120" t="s">
        <v>2730</v>
      </c>
      <c r="I51" s="113" t="s">
        <v>36</v>
      </c>
      <c r="J51" s="113" t="s">
        <v>50</v>
      </c>
      <c r="K51" s="121">
        <v>176280822</v>
      </c>
      <c r="L51" s="114" t="s">
        <v>1148</v>
      </c>
      <c r="M51" s="115">
        <v>1</v>
      </c>
      <c r="N51" s="114" t="s">
        <v>27</v>
      </c>
      <c r="O51" s="114" t="s">
        <v>1148</v>
      </c>
      <c r="P51" s="80"/>
    </row>
    <row r="52" spans="1:16" s="7" customFormat="1" ht="24.75" customHeight="1" outlineLevel="1" x14ac:dyDescent="0.25">
      <c r="A52" s="141">
        <v>5</v>
      </c>
      <c r="B52" s="120" t="s">
        <v>2706</v>
      </c>
      <c r="C52" s="112" t="s">
        <v>31</v>
      </c>
      <c r="D52" s="119" t="s">
        <v>2710</v>
      </c>
      <c r="E52" s="192">
        <v>41913</v>
      </c>
      <c r="F52" s="192">
        <v>41973</v>
      </c>
      <c r="G52" s="169">
        <f t="shared" si="2"/>
        <v>2</v>
      </c>
      <c r="H52" s="120" t="s">
        <v>2730</v>
      </c>
      <c r="I52" s="113" t="s">
        <v>36</v>
      </c>
      <c r="J52" s="113" t="s">
        <v>51</v>
      </c>
      <c r="K52" s="121">
        <v>176280822</v>
      </c>
      <c r="L52" s="114" t="s">
        <v>1148</v>
      </c>
      <c r="M52" s="115">
        <v>1</v>
      </c>
      <c r="N52" s="114" t="s">
        <v>27</v>
      </c>
      <c r="O52" s="114" t="s">
        <v>1148</v>
      </c>
      <c r="P52" s="81"/>
    </row>
    <row r="53" spans="1:16" s="7" customFormat="1" ht="24.75" customHeight="1" outlineLevel="1" x14ac:dyDescent="0.25">
      <c r="A53" s="141">
        <v>6</v>
      </c>
      <c r="B53" s="120" t="s">
        <v>2706</v>
      </c>
      <c r="C53" s="112" t="s">
        <v>31</v>
      </c>
      <c r="D53" s="119" t="s">
        <v>2711</v>
      </c>
      <c r="E53" s="192">
        <v>42037</v>
      </c>
      <c r="F53" s="192">
        <v>42369</v>
      </c>
      <c r="G53" s="169">
        <f t="shared" si="2"/>
        <v>11.066666666666666</v>
      </c>
      <c r="H53" s="120" t="s">
        <v>2731</v>
      </c>
      <c r="I53" s="113" t="s">
        <v>36</v>
      </c>
      <c r="J53" s="113" t="s">
        <v>50</v>
      </c>
      <c r="K53" s="116">
        <v>382288030</v>
      </c>
      <c r="L53" s="114" t="s">
        <v>1148</v>
      </c>
      <c r="M53" s="115">
        <v>1</v>
      </c>
      <c r="N53" s="114" t="s">
        <v>27</v>
      </c>
      <c r="O53" s="114" t="s">
        <v>1148</v>
      </c>
      <c r="P53" s="81"/>
    </row>
    <row r="54" spans="1:16" s="7" customFormat="1" ht="24.75" customHeight="1" outlineLevel="1" x14ac:dyDescent="0.25">
      <c r="A54" s="141">
        <v>7</v>
      </c>
      <c r="B54" s="120" t="s">
        <v>2707</v>
      </c>
      <c r="C54" s="112" t="s">
        <v>31</v>
      </c>
      <c r="D54" s="119" t="s">
        <v>2712</v>
      </c>
      <c r="E54" s="192">
        <v>42040</v>
      </c>
      <c r="F54" s="192">
        <v>42353</v>
      </c>
      <c r="G54" s="169">
        <f t="shared" si="2"/>
        <v>10.433333333333334</v>
      </c>
      <c r="H54" s="120" t="s">
        <v>2732</v>
      </c>
      <c r="I54" s="113" t="s">
        <v>163</v>
      </c>
      <c r="J54" s="113" t="s">
        <v>165</v>
      </c>
      <c r="K54" s="116">
        <v>619962250</v>
      </c>
      <c r="L54" s="114" t="s">
        <v>1148</v>
      </c>
      <c r="M54" s="115">
        <v>1</v>
      </c>
      <c r="N54" s="114" t="s">
        <v>27</v>
      </c>
      <c r="O54" s="114" t="s">
        <v>1148</v>
      </c>
      <c r="P54" s="81"/>
    </row>
    <row r="55" spans="1:16" s="7" customFormat="1" ht="24.75" customHeight="1" outlineLevel="1" x14ac:dyDescent="0.25">
      <c r="A55" s="141">
        <v>8</v>
      </c>
      <c r="B55" s="120" t="s">
        <v>2707</v>
      </c>
      <c r="C55" s="112" t="s">
        <v>31</v>
      </c>
      <c r="D55" s="119" t="s">
        <v>2713</v>
      </c>
      <c r="E55" s="192">
        <v>42424</v>
      </c>
      <c r="F55" s="192">
        <v>42735</v>
      </c>
      <c r="G55" s="169">
        <f t="shared" si="2"/>
        <v>10.366666666666667</v>
      </c>
      <c r="H55" s="120" t="s">
        <v>2732</v>
      </c>
      <c r="I55" s="113" t="s">
        <v>163</v>
      </c>
      <c r="J55" s="113" t="s">
        <v>165</v>
      </c>
      <c r="K55" s="121">
        <v>7304359799</v>
      </c>
      <c r="L55" s="114" t="s">
        <v>1148</v>
      </c>
      <c r="M55" s="115">
        <v>1</v>
      </c>
      <c r="N55" s="114" t="s">
        <v>27</v>
      </c>
      <c r="O55" s="114" t="s">
        <v>1148</v>
      </c>
      <c r="P55" s="81"/>
    </row>
    <row r="56" spans="1:16" s="7" customFormat="1" ht="24.75" customHeight="1" outlineLevel="1" x14ac:dyDescent="0.25">
      <c r="A56" s="141">
        <v>9</v>
      </c>
      <c r="B56" s="120" t="s">
        <v>2708</v>
      </c>
      <c r="C56" s="112" t="s">
        <v>31</v>
      </c>
      <c r="D56" s="119" t="s">
        <v>2714</v>
      </c>
      <c r="E56" s="192">
        <v>42720</v>
      </c>
      <c r="F56" s="192">
        <v>43084</v>
      </c>
      <c r="G56" s="169">
        <f t="shared" si="2"/>
        <v>12.133333333333333</v>
      </c>
      <c r="H56" s="120" t="s">
        <v>2733</v>
      </c>
      <c r="I56" s="113" t="s">
        <v>220</v>
      </c>
      <c r="J56" s="113" t="s">
        <v>497</v>
      </c>
      <c r="K56" s="121">
        <v>4955993043</v>
      </c>
      <c r="L56" s="114" t="s">
        <v>1148</v>
      </c>
      <c r="M56" s="115">
        <v>1</v>
      </c>
      <c r="N56" s="114" t="s">
        <v>27</v>
      </c>
      <c r="O56" s="114" t="s">
        <v>26</v>
      </c>
      <c r="P56" s="81"/>
    </row>
    <row r="57" spans="1:16" s="7" customFormat="1" ht="24.75" customHeight="1" outlineLevel="1" x14ac:dyDescent="0.25">
      <c r="A57" s="141">
        <v>10</v>
      </c>
      <c r="B57" s="120" t="s">
        <v>2708</v>
      </c>
      <c r="C57" s="65" t="s">
        <v>31</v>
      </c>
      <c r="D57" s="119" t="s">
        <v>2715</v>
      </c>
      <c r="E57" s="192">
        <v>42672</v>
      </c>
      <c r="F57" s="192">
        <v>42719</v>
      </c>
      <c r="G57" s="169">
        <f t="shared" si="2"/>
        <v>1.5666666666666667</v>
      </c>
      <c r="H57" s="120" t="s">
        <v>2734</v>
      </c>
      <c r="I57" s="63" t="s">
        <v>220</v>
      </c>
      <c r="J57" s="63" t="s">
        <v>497</v>
      </c>
      <c r="K57" s="121">
        <v>390523442</v>
      </c>
      <c r="L57" s="65" t="s">
        <v>1148</v>
      </c>
      <c r="M57" s="115">
        <v>1</v>
      </c>
      <c r="N57" s="65" t="s">
        <v>27</v>
      </c>
      <c r="O57" s="65" t="s">
        <v>26</v>
      </c>
      <c r="P57" s="81"/>
    </row>
    <row r="58" spans="1:16" s="7" customFormat="1" ht="24.75" customHeight="1" outlineLevel="1" x14ac:dyDescent="0.25">
      <c r="A58" s="141">
        <v>11</v>
      </c>
      <c r="B58" s="120" t="s">
        <v>2708</v>
      </c>
      <c r="C58" s="65" t="s">
        <v>31</v>
      </c>
      <c r="D58" s="119" t="s">
        <v>2716</v>
      </c>
      <c r="E58" s="192">
        <v>42672</v>
      </c>
      <c r="F58" s="192">
        <v>42719</v>
      </c>
      <c r="G58" s="169">
        <f t="shared" si="2"/>
        <v>1.5666666666666667</v>
      </c>
      <c r="H58" s="120" t="s">
        <v>2735</v>
      </c>
      <c r="I58" s="63" t="s">
        <v>220</v>
      </c>
      <c r="J58" s="63" t="s">
        <v>497</v>
      </c>
      <c r="K58" s="121">
        <v>796663433</v>
      </c>
      <c r="L58" s="65" t="s">
        <v>1148</v>
      </c>
      <c r="M58" s="115">
        <v>1</v>
      </c>
      <c r="N58" s="65" t="s">
        <v>27</v>
      </c>
      <c r="O58" s="65" t="s">
        <v>26</v>
      </c>
      <c r="P58" s="81"/>
    </row>
    <row r="59" spans="1:16" s="7" customFormat="1" ht="24.75" customHeight="1" outlineLevel="1" x14ac:dyDescent="0.25">
      <c r="A59" s="141">
        <v>12</v>
      </c>
      <c r="B59" s="120" t="s">
        <v>2708</v>
      </c>
      <c r="C59" s="65" t="s">
        <v>31</v>
      </c>
      <c r="D59" s="119" t="s">
        <v>2717</v>
      </c>
      <c r="E59" s="192">
        <v>42672</v>
      </c>
      <c r="F59" s="192">
        <v>43312</v>
      </c>
      <c r="G59" s="169">
        <f t="shared" si="2"/>
        <v>21.333333333333332</v>
      </c>
      <c r="H59" s="120" t="s">
        <v>2736</v>
      </c>
      <c r="I59" s="63" t="s">
        <v>220</v>
      </c>
      <c r="J59" s="63" t="s">
        <v>487</v>
      </c>
      <c r="K59" s="121">
        <v>5372882536</v>
      </c>
      <c r="L59" s="65" t="s">
        <v>1148</v>
      </c>
      <c r="M59" s="115">
        <v>1</v>
      </c>
      <c r="N59" s="65" t="s">
        <v>27</v>
      </c>
      <c r="O59" s="65" t="s">
        <v>26</v>
      </c>
      <c r="P59" s="81"/>
    </row>
    <row r="60" spans="1:16" s="7" customFormat="1" ht="24.75" customHeight="1" outlineLevel="1" x14ac:dyDescent="0.25">
      <c r="A60" s="141">
        <v>13</v>
      </c>
      <c r="B60" s="120" t="s">
        <v>2708</v>
      </c>
      <c r="C60" s="65" t="s">
        <v>31</v>
      </c>
      <c r="D60" s="119" t="s">
        <v>2718</v>
      </c>
      <c r="E60" s="192">
        <v>42672</v>
      </c>
      <c r="F60" s="192">
        <v>43312</v>
      </c>
      <c r="G60" s="169">
        <f t="shared" si="2"/>
        <v>21.333333333333332</v>
      </c>
      <c r="H60" s="120" t="s">
        <v>2736</v>
      </c>
      <c r="I60" s="63" t="s">
        <v>220</v>
      </c>
      <c r="J60" s="63" t="s">
        <v>497</v>
      </c>
      <c r="K60" s="121">
        <v>4966465558</v>
      </c>
      <c r="L60" s="65" t="s">
        <v>1148</v>
      </c>
      <c r="M60" s="115">
        <v>1</v>
      </c>
      <c r="N60" s="65" t="s">
        <v>27</v>
      </c>
      <c r="O60" s="65" t="s">
        <v>26</v>
      </c>
      <c r="P60" s="81"/>
    </row>
    <row r="61" spans="1:16" s="7" customFormat="1" ht="24.75" customHeight="1" outlineLevel="1" x14ac:dyDescent="0.25">
      <c r="A61" s="141">
        <v>14</v>
      </c>
      <c r="B61" s="120" t="s">
        <v>2707</v>
      </c>
      <c r="C61" s="65" t="s">
        <v>31</v>
      </c>
      <c r="D61" s="119" t="s">
        <v>2719</v>
      </c>
      <c r="E61" s="192">
        <v>42873</v>
      </c>
      <c r="F61" s="192">
        <v>43056</v>
      </c>
      <c r="G61" s="169">
        <f t="shared" si="2"/>
        <v>6.1</v>
      </c>
      <c r="H61" s="120" t="s">
        <v>2732</v>
      </c>
      <c r="I61" s="63" t="s">
        <v>163</v>
      </c>
      <c r="J61" s="63" t="s">
        <v>165</v>
      </c>
      <c r="K61" s="121">
        <v>4627227938</v>
      </c>
      <c r="L61" s="65" t="s">
        <v>1148</v>
      </c>
      <c r="M61" s="115">
        <v>1</v>
      </c>
      <c r="N61" s="65" t="s">
        <v>27</v>
      </c>
      <c r="O61" s="65" t="s">
        <v>1148</v>
      </c>
      <c r="P61" s="81"/>
    </row>
    <row r="62" spans="1:16" s="7" customFormat="1" ht="24.75" customHeight="1" outlineLevel="1" x14ac:dyDescent="0.25">
      <c r="A62" s="141">
        <v>15</v>
      </c>
      <c r="B62" s="120" t="s">
        <v>2707</v>
      </c>
      <c r="C62" s="65" t="s">
        <v>31</v>
      </c>
      <c r="D62" s="119" t="s">
        <v>2720</v>
      </c>
      <c r="E62" s="192">
        <v>43056</v>
      </c>
      <c r="F62" s="192">
        <v>43312</v>
      </c>
      <c r="G62" s="169">
        <f t="shared" si="2"/>
        <v>8.5333333333333332</v>
      </c>
      <c r="H62" s="120" t="s">
        <v>2737</v>
      </c>
      <c r="I62" s="63" t="s">
        <v>163</v>
      </c>
      <c r="J62" s="63" t="s">
        <v>165</v>
      </c>
      <c r="K62" s="121">
        <v>5133772696</v>
      </c>
      <c r="L62" s="65" t="s">
        <v>1148</v>
      </c>
      <c r="M62" s="115">
        <v>1</v>
      </c>
      <c r="N62" s="65" t="s">
        <v>27</v>
      </c>
      <c r="O62" s="65" t="s">
        <v>1148</v>
      </c>
      <c r="P62" s="81"/>
    </row>
    <row r="63" spans="1:16" s="7" customFormat="1" ht="24.75" customHeight="1" outlineLevel="1" x14ac:dyDescent="0.25">
      <c r="A63" s="141">
        <v>16</v>
      </c>
      <c r="B63" s="120" t="s">
        <v>2707</v>
      </c>
      <c r="C63" s="65" t="s">
        <v>31</v>
      </c>
      <c r="D63" s="119" t="s">
        <v>2721</v>
      </c>
      <c r="E63" s="192">
        <v>43511</v>
      </c>
      <c r="F63" s="192">
        <v>43819</v>
      </c>
      <c r="G63" s="169">
        <f t="shared" si="2"/>
        <v>10.266666666666667</v>
      </c>
      <c r="H63" s="120" t="s">
        <v>2738</v>
      </c>
      <c r="I63" s="63" t="s">
        <v>163</v>
      </c>
      <c r="J63" s="63" t="s">
        <v>165</v>
      </c>
      <c r="K63" s="121">
        <v>6013815315</v>
      </c>
      <c r="L63" s="65" t="s">
        <v>1148</v>
      </c>
      <c r="M63" s="115">
        <v>1</v>
      </c>
      <c r="N63" s="65" t="s">
        <v>27</v>
      </c>
      <c r="O63" s="65" t="s">
        <v>1148</v>
      </c>
      <c r="P63" s="81"/>
    </row>
    <row r="64" spans="1:16" s="7" customFormat="1" ht="24.75" customHeight="1" outlineLevel="1" x14ac:dyDescent="0.25">
      <c r="A64" s="141">
        <v>17</v>
      </c>
      <c r="B64" s="120" t="s">
        <v>2706</v>
      </c>
      <c r="C64" s="65" t="s">
        <v>31</v>
      </c>
      <c r="D64" s="119" t="s">
        <v>2722</v>
      </c>
      <c r="E64" s="192">
        <v>41852</v>
      </c>
      <c r="F64" s="192">
        <v>42004</v>
      </c>
      <c r="G64" s="169">
        <f t="shared" si="2"/>
        <v>5.0666666666666664</v>
      </c>
      <c r="H64" s="193" t="s">
        <v>2729</v>
      </c>
      <c r="I64" s="63" t="s">
        <v>36</v>
      </c>
      <c r="J64" s="63" t="s">
        <v>50</v>
      </c>
      <c r="K64" s="121">
        <v>68594651</v>
      </c>
      <c r="L64" s="65" t="s">
        <v>1148</v>
      </c>
      <c r="M64" s="115">
        <v>1</v>
      </c>
      <c r="N64" s="65" t="s">
        <v>27</v>
      </c>
      <c r="O64" s="65" t="s">
        <v>1148</v>
      </c>
      <c r="P64" s="81"/>
    </row>
    <row r="65" spans="1:16" s="7" customFormat="1" ht="24.75" customHeight="1" outlineLevel="1" x14ac:dyDescent="0.25">
      <c r="A65" s="141">
        <v>18</v>
      </c>
      <c r="B65" s="120" t="s">
        <v>2706</v>
      </c>
      <c r="C65" s="65" t="s">
        <v>31</v>
      </c>
      <c r="D65" s="119" t="s">
        <v>2723</v>
      </c>
      <c r="E65" s="192">
        <v>41974</v>
      </c>
      <c r="F65" s="192">
        <v>42034</v>
      </c>
      <c r="G65" s="169">
        <f t="shared" si="2"/>
        <v>2</v>
      </c>
      <c r="H65" s="120" t="s">
        <v>2730</v>
      </c>
      <c r="I65" s="63" t="s">
        <v>36</v>
      </c>
      <c r="J65" s="63" t="s">
        <v>50</v>
      </c>
      <c r="K65" s="116">
        <v>131810492</v>
      </c>
      <c r="L65" s="65" t="s">
        <v>1148</v>
      </c>
      <c r="M65" s="115">
        <v>1</v>
      </c>
      <c r="N65" s="65" t="s">
        <v>27</v>
      </c>
      <c r="O65" s="65" t="s">
        <v>1148</v>
      </c>
      <c r="P65" s="81"/>
    </row>
    <row r="66" spans="1:16" s="7" customFormat="1" ht="24.75" customHeight="1" outlineLevel="1" x14ac:dyDescent="0.25">
      <c r="A66" s="141">
        <v>19</v>
      </c>
      <c r="B66" s="120" t="s">
        <v>2706</v>
      </c>
      <c r="C66" s="65" t="s">
        <v>31</v>
      </c>
      <c r="D66" s="119" t="s">
        <v>2724</v>
      </c>
      <c r="E66" s="192">
        <v>42037</v>
      </c>
      <c r="F66" s="192">
        <v>42369</v>
      </c>
      <c r="G66" s="169">
        <f t="shared" si="2"/>
        <v>11.066666666666666</v>
      </c>
      <c r="H66" s="120" t="s">
        <v>2730</v>
      </c>
      <c r="I66" s="63" t="s">
        <v>36</v>
      </c>
      <c r="J66" s="63" t="s">
        <v>50</v>
      </c>
      <c r="K66" s="116">
        <v>773668104</v>
      </c>
      <c r="L66" s="65" t="s">
        <v>1148</v>
      </c>
      <c r="M66" s="115">
        <v>1</v>
      </c>
      <c r="N66" s="65" t="s">
        <v>27</v>
      </c>
      <c r="O66" s="65" t="s">
        <v>1148</v>
      </c>
      <c r="P66" s="81"/>
    </row>
    <row r="67" spans="1:16" s="7" customFormat="1" ht="24.75" customHeight="1" outlineLevel="1" x14ac:dyDescent="0.25">
      <c r="A67" s="141">
        <v>20</v>
      </c>
      <c r="B67" s="120" t="s">
        <v>2706</v>
      </c>
      <c r="C67" s="65" t="s">
        <v>31</v>
      </c>
      <c r="D67" s="119" t="s">
        <v>2723</v>
      </c>
      <c r="E67" s="192">
        <v>41974</v>
      </c>
      <c r="F67" s="192">
        <v>42034</v>
      </c>
      <c r="G67" s="169">
        <f t="shared" si="2"/>
        <v>2</v>
      </c>
      <c r="H67" s="120" t="s">
        <v>2730</v>
      </c>
      <c r="I67" s="63" t="s">
        <v>36</v>
      </c>
      <c r="J67" s="63" t="s">
        <v>51</v>
      </c>
      <c r="K67" s="116">
        <v>131810492</v>
      </c>
      <c r="L67" s="65" t="s">
        <v>1148</v>
      </c>
      <c r="M67" s="115">
        <v>1</v>
      </c>
      <c r="N67" s="65" t="s">
        <v>27</v>
      </c>
      <c r="O67" s="65" t="s">
        <v>1148</v>
      </c>
      <c r="P67" s="81"/>
    </row>
    <row r="68" spans="1:16" s="7" customFormat="1" ht="24.75" customHeight="1" outlineLevel="1" x14ac:dyDescent="0.25">
      <c r="A68" s="140">
        <v>21</v>
      </c>
      <c r="B68" s="120" t="s">
        <v>2706</v>
      </c>
      <c r="C68" s="122" t="s">
        <v>31</v>
      </c>
      <c r="D68" s="119" t="s">
        <v>2723</v>
      </c>
      <c r="E68" s="192">
        <v>41974</v>
      </c>
      <c r="F68" s="192">
        <v>42034</v>
      </c>
      <c r="G68" s="169">
        <f t="shared" si="2"/>
        <v>2</v>
      </c>
      <c r="H68" s="120" t="s">
        <v>2730</v>
      </c>
      <c r="I68" s="119" t="s">
        <v>36</v>
      </c>
      <c r="J68" s="119" t="s">
        <v>150</v>
      </c>
      <c r="K68" s="116">
        <v>131810492</v>
      </c>
      <c r="L68" s="122" t="s">
        <v>1148</v>
      </c>
      <c r="M68" s="115">
        <v>1</v>
      </c>
      <c r="N68" s="122" t="s">
        <v>27</v>
      </c>
      <c r="O68" s="122" t="s">
        <v>1148</v>
      </c>
      <c r="P68" s="81"/>
    </row>
    <row r="69" spans="1:16" s="7" customFormat="1" ht="24.75" customHeight="1" outlineLevel="1" x14ac:dyDescent="0.25">
      <c r="A69" s="140">
        <v>22</v>
      </c>
      <c r="B69" s="120" t="s">
        <v>2708</v>
      </c>
      <c r="C69" s="122" t="s">
        <v>31</v>
      </c>
      <c r="D69" s="119" t="s">
        <v>2725</v>
      </c>
      <c r="E69" s="142">
        <v>43959</v>
      </c>
      <c r="F69" s="142">
        <v>44165</v>
      </c>
      <c r="G69" s="169">
        <f t="shared" si="2"/>
        <v>6.8666666666666663</v>
      </c>
      <c r="H69" s="117" t="s">
        <v>2739</v>
      </c>
      <c r="I69" s="119" t="s">
        <v>220</v>
      </c>
      <c r="J69" s="119" t="s">
        <v>487</v>
      </c>
      <c r="K69" s="121">
        <v>9229453010</v>
      </c>
      <c r="L69" s="122" t="s">
        <v>1148</v>
      </c>
      <c r="M69" s="115">
        <v>1</v>
      </c>
      <c r="N69" s="122" t="s">
        <v>1151</v>
      </c>
      <c r="O69" s="122" t="s">
        <v>1148</v>
      </c>
      <c r="P69" s="81"/>
    </row>
    <row r="70" spans="1:16" s="7" customFormat="1" ht="24.75" customHeight="1" outlineLevel="1" x14ac:dyDescent="0.25">
      <c r="A70" s="140">
        <v>23</v>
      </c>
      <c r="B70" s="120" t="s">
        <v>2708</v>
      </c>
      <c r="C70" s="122" t="s">
        <v>31</v>
      </c>
      <c r="D70" s="119" t="s">
        <v>2726</v>
      </c>
      <c r="E70" s="142">
        <v>43908</v>
      </c>
      <c r="F70" s="142">
        <v>44165</v>
      </c>
      <c r="G70" s="169">
        <f t="shared" si="2"/>
        <v>8.5666666666666664</v>
      </c>
      <c r="H70" s="120" t="s">
        <v>2740</v>
      </c>
      <c r="I70" s="119" t="s">
        <v>220</v>
      </c>
      <c r="J70" s="119" t="s">
        <v>487</v>
      </c>
      <c r="K70" s="121">
        <v>1869368202</v>
      </c>
      <c r="L70" s="122" t="s">
        <v>1148</v>
      </c>
      <c r="M70" s="115">
        <v>1</v>
      </c>
      <c r="N70" s="122" t="s">
        <v>1151</v>
      </c>
      <c r="O70" s="122" t="s">
        <v>1148</v>
      </c>
      <c r="P70" s="81"/>
    </row>
    <row r="71" spans="1:16" s="7" customFormat="1" ht="24.75" customHeight="1" outlineLevel="1" x14ac:dyDescent="0.25">
      <c r="A71" s="140">
        <v>24</v>
      </c>
      <c r="B71" s="120" t="s">
        <v>2707</v>
      </c>
      <c r="C71" s="122" t="s">
        <v>31</v>
      </c>
      <c r="D71" s="119" t="s">
        <v>2727</v>
      </c>
      <c r="E71" s="142">
        <v>43906</v>
      </c>
      <c r="F71" s="142">
        <v>44185</v>
      </c>
      <c r="G71" s="169">
        <f t="shared" si="2"/>
        <v>9.3000000000000007</v>
      </c>
      <c r="H71" s="120" t="s">
        <v>2741</v>
      </c>
      <c r="I71" s="119" t="s">
        <v>163</v>
      </c>
      <c r="J71" s="119" t="s">
        <v>165</v>
      </c>
      <c r="K71" s="121">
        <v>6470679557</v>
      </c>
      <c r="L71" s="122" t="s">
        <v>1148</v>
      </c>
      <c r="M71" s="115">
        <v>1</v>
      </c>
      <c r="N71" s="122" t="s">
        <v>1151</v>
      </c>
      <c r="O71" s="122" t="s">
        <v>1148</v>
      </c>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5">
        <v>0.01</v>
      </c>
      <c r="G179" s="176">
        <f>IF(F179&gt;0,SUM(E179+F179),"")</f>
        <v>0.03</v>
      </c>
      <c r="H179" s="5"/>
      <c r="I179" s="252" t="s">
        <v>2674</v>
      </c>
      <c r="J179" s="253"/>
      <c r="K179" s="253"/>
      <c r="L179" s="254"/>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1577931857.46</v>
      </c>
      <c r="F185" s="94"/>
      <c r="G185" s="95"/>
      <c r="H185" s="90"/>
      <c r="I185" s="92" t="s">
        <v>2632</v>
      </c>
      <c r="J185" s="181">
        <f>M179</f>
        <v>0.02</v>
      </c>
      <c r="K185" s="248" t="s">
        <v>2633</v>
      </c>
      <c r="L185" s="248"/>
      <c r="M185" s="96">
        <f>+J185*K20</f>
        <v>175325761.94</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3">
        <v>41964</v>
      </c>
      <c r="D193" s="5"/>
      <c r="E193" s="124">
        <v>3753</v>
      </c>
      <c r="F193" s="5"/>
      <c r="G193" s="5"/>
      <c r="H193" s="144" t="s">
        <v>2742</v>
      </c>
      <c r="J193" s="5"/>
      <c r="K193" s="125">
        <v>41529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24" t="s">
        <v>2743</v>
      </c>
      <c r="J211" s="27" t="s">
        <v>2627</v>
      </c>
      <c r="K211" s="124" t="s">
        <v>2743</v>
      </c>
      <c r="L211" s="21"/>
      <c r="M211" s="21"/>
      <c r="N211" s="21"/>
      <c r="O211" s="8"/>
    </row>
    <row r="212" spans="1:15" x14ac:dyDescent="0.25">
      <c r="A212" s="9"/>
      <c r="B212" s="27" t="s">
        <v>2624</v>
      </c>
      <c r="C212" s="124" t="s">
        <v>2742</v>
      </c>
      <c r="D212" s="21"/>
      <c r="G212" s="27" t="s">
        <v>2626</v>
      </c>
      <c r="H212" s="124" t="s">
        <v>2744</v>
      </c>
      <c r="J212" s="27" t="s">
        <v>2628</v>
      </c>
      <c r="K212" s="12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0" zoomScaleNormal="8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44194.585335069445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2745</v>
      </c>
      <c r="D15" s="35"/>
      <c r="E15" s="35"/>
      <c r="F15" s="5"/>
      <c r="G15" s="32" t="s">
        <v>1168</v>
      </c>
      <c r="H15" s="105" t="s">
        <v>220</v>
      </c>
      <c r="I15" s="32" t="s">
        <v>2629</v>
      </c>
      <c r="J15" s="110" t="s">
        <v>2637</v>
      </c>
      <c r="L15" s="263" t="s">
        <v>8</v>
      </c>
      <c r="M15" s="263"/>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v>901245812</v>
      </c>
      <c r="C20" s="5"/>
      <c r="D20" s="165"/>
      <c r="E20" s="157" t="s">
        <v>2669</v>
      </c>
      <c r="F20" s="191" t="s">
        <v>2705</v>
      </c>
      <c r="G20" s="5"/>
      <c r="H20" s="269"/>
      <c r="I20" s="146" t="s">
        <v>220</v>
      </c>
      <c r="J20" s="147" t="s">
        <v>487</v>
      </c>
      <c r="K20" s="148">
        <v>8766288097</v>
      </c>
      <c r="L20" s="149">
        <v>44247</v>
      </c>
      <c r="M20" s="149">
        <v>44561</v>
      </c>
      <c r="N20" s="132">
        <f>+(M20-L20)/30</f>
        <v>10.466666666666667</v>
      </c>
      <c r="O20" s="135"/>
      <c r="U20" s="131"/>
      <c r="V20" s="107">
        <f ca="1">NOW()</f>
        <v>44194.585335069445</v>
      </c>
      <c r="W20" s="107">
        <f ca="1">NOW()</f>
        <v>44194.585335069445</v>
      </c>
    </row>
    <row r="21" spans="1:23" ht="30" customHeight="1" outlineLevel="1" x14ac:dyDescent="0.25">
      <c r="A21" s="9"/>
      <c r="B21" s="72"/>
      <c r="C21" s="5"/>
      <c r="D21" s="5"/>
      <c r="E21" s="5"/>
      <c r="F21" s="5"/>
      <c r="G21" s="5"/>
      <c r="H21" s="167"/>
      <c r="I21" s="146" t="s">
        <v>220</v>
      </c>
      <c r="J21" s="147" t="s">
        <v>498</v>
      </c>
      <c r="K21" s="148">
        <v>8766288097</v>
      </c>
      <c r="L21" s="149">
        <v>44247</v>
      </c>
      <c r="M21" s="149">
        <v>44561</v>
      </c>
      <c r="N21" s="132">
        <f t="shared" ref="N21:N35" si="0">+(M21-L21)/30</f>
        <v>10.466666666666667</v>
      </c>
      <c r="O21" s="136"/>
    </row>
    <row r="22" spans="1:23" ht="30" customHeight="1" outlineLevel="1" x14ac:dyDescent="0.25">
      <c r="A22" s="9"/>
      <c r="B22" s="72"/>
      <c r="C22" s="5"/>
      <c r="D22" s="5"/>
      <c r="E22" s="5"/>
      <c r="F22" s="5"/>
      <c r="G22" s="5"/>
      <c r="H22" s="167"/>
      <c r="I22" s="146" t="s">
        <v>220</v>
      </c>
      <c r="J22" s="147" t="s">
        <v>498</v>
      </c>
      <c r="K22" s="148">
        <v>8766288097</v>
      </c>
      <c r="L22" s="149">
        <v>44247</v>
      </c>
      <c r="M22" s="149">
        <v>44561</v>
      </c>
      <c r="N22" s="133">
        <f t="shared" si="0"/>
        <v>10.466666666666667</v>
      </c>
      <c r="O22" s="136"/>
    </row>
    <row r="23" spans="1:23" ht="30" customHeight="1" outlineLevel="1" x14ac:dyDescent="0.25">
      <c r="A23" s="9"/>
      <c r="B23" s="103"/>
      <c r="C23" s="21"/>
      <c r="D23" s="21"/>
      <c r="E23" s="21"/>
      <c r="F23" s="5"/>
      <c r="G23" s="5"/>
      <c r="H23" s="167"/>
      <c r="I23" s="146" t="s">
        <v>220</v>
      </c>
      <c r="J23" s="147" t="s">
        <v>487</v>
      </c>
      <c r="K23" s="148">
        <v>8766288097</v>
      </c>
      <c r="L23" s="149">
        <v>44247</v>
      </c>
      <c r="M23" s="149">
        <v>44561</v>
      </c>
      <c r="N23" s="133">
        <f t="shared" si="0"/>
        <v>10.466666666666667</v>
      </c>
      <c r="O23" s="136"/>
      <c r="Q23" s="106"/>
      <c r="R23" s="55"/>
      <c r="S23" s="107"/>
      <c r="T23" s="107"/>
    </row>
    <row r="24" spans="1:23" ht="30" customHeight="1" outlineLevel="1" x14ac:dyDescent="0.25">
      <c r="A24" s="9"/>
      <c r="B24" s="103"/>
      <c r="C24" s="21"/>
      <c r="D24" s="21"/>
      <c r="E24" s="21"/>
      <c r="F24" s="5"/>
      <c r="G24" s="5"/>
      <c r="H24" s="167"/>
      <c r="I24" s="146" t="s">
        <v>220</v>
      </c>
      <c r="J24" s="147" t="s">
        <v>487</v>
      </c>
      <c r="K24" s="148">
        <v>8766288097</v>
      </c>
      <c r="L24" s="149">
        <v>44247</v>
      </c>
      <c r="M24" s="149">
        <v>44561</v>
      </c>
      <c r="N24" s="133">
        <f t="shared" si="0"/>
        <v>10.466666666666667</v>
      </c>
      <c r="O24" s="136"/>
    </row>
    <row r="25" spans="1:23" ht="30" customHeight="1" outlineLevel="1" x14ac:dyDescent="0.25">
      <c r="A25" s="9"/>
      <c r="B25" s="103"/>
      <c r="C25" s="21"/>
      <c r="D25" s="21"/>
      <c r="E25" s="21"/>
      <c r="F25" s="5"/>
      <c r="G25" s="5"/>
      <c r="H25" s="167"/>
      <c r="I25" s="146" t="s">
        <v>220</v>
      </c>
      <c r="J25" s="147" t="s">
        <v>504</v>
      </c>
      <c r="K25" s="148">
        <v>8766288097</v>
      </c>
      <c r="L25" s="149">
        <v>44247</v>
      </c>
      <c r="M25" s="149">
        <v>44561</v>
      </c>
      <c r="N25" s="133">
        <f t="shared" si="0"/>
        <v>10.466666666666667</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CORPORACION PROGRESANDO SIN FRONTERAS - CORPROSINFRO</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2681</v>
      </c>
      <c r="C48" s="122" t="s">
        <v>32</v>
      </c>
      <c r="D48" s="119" t="s">
        <v>2687</v>
      </c>
      <c r="E48" s="142">
        <v>42020</v>
      </c>
      <c r="F48" s="142">
        <v>42353</v>
      </c>
      <c r="G48" s="169">
        <f>IF(AND(E48&lt;&gt;"",F48&lt;&gt;""),((F48-E48)/30),"")</f>
        <v>11.1</v>
      </c>
      <c r="H48" s="120" t="s">
        <v>2693</v>
      </c>
      <c r="I48" s="119" t="s">
        <v>459</v>
      </c>
      <c r="J48" s="119" t="s">
        <v>466</v>
      </c>
      <c r="K48" s="121">
        <v>14520000</v>
      </c>
      <c r="L48" s="122" t="s">
        <v>1148</v>
      </c>
      <c r="M48" s="178">
        <v>1</v>
      </c>
      <c r="N48" s="122" t="s">
        <v>27</v>
      </c>
      <c r="O48" s="122" t="s">
        <v>26</v>
      </c>
      <c r="P48" s="80"/>
    </row>
    <row r="49" spans="1:16" s="6" customFormat="1" ht="24.75" customHeight="1" x14ac:dyDescent="0.25">
      <c r="A49" s="140">
        <v>2</v>
      </c>
      <c r="B49" s="120" t="s">
        <v>2682</v>
      </c>
      <c r="C49" s="122" t="s">
        <v>32</v>
      </c>
      <c r="D49" s="119" t="s">
        <v>2688</v>
      </c>
      <c r="E49" s="142">
        <v>42522</v>
      </c>
      <c r="F49" s="142">
        <v>42719</v>
      </c>
      <c r="G49" s="169">
        <f t="shared" ref="G49:G107" si="1">IF(AND(E49&lt;&gt;"",F49&lt;&gt;""),((F49-E49)/30),"")</f>
        <v>6.5666666666666664</v>
      </c>
      <c r="H49" s="120" t="s">
        <v>2694</v>
      </c>
      <c r="I49" s="119" t="s">
        <v>1154</v>
      </c>
      <c r="J49" s="119" t="s">
        <v>703</v>
      </c>
      <c r="K49" s="121">
        <v>18850000</v>
      </c>
      <c r="L49" s="122" t="s">
        <v>1148</v>
      </c>
      <c r="M49" s="178">
        <v>1</v>
      </c>
      <c r="N49" s="122" t="s">
        <v>27</v>
      </c>
      <c r="O49" s="122" t="s">
        <v>26</v>
      </c>
      <c r="P49" s="80"/>
    </row>
    <row r="50" spans="1:16" s="6" customFormat="1" ht="24.75" customHeight="1" x14ac:dyDescent="0.25">
      <c r="A50" s="140">
        <v>3</v>
      </c>
      <c r="B50" s="120" t="s">
        <v>2683</v>
      </c>
      <c r="C50" s="122" t="s">
        <v>32</v>
      </c>
      <c r="D50" s="119" t="s">
        <v>2689</v>
      </c>
      <c r="E50" s="142">
        <v>42768</v>
      </c>
      <c r="F50" s="142">
        <v>43084</v>
      </c>
      <c r="G50" s="169">
        <f t="shared" si="1"/>
        <v>10.533333333333333</v>
      </c>
      <c r="H50" s="117" t="s">
        <v>2695</v>
      </c>
      <c r="I50" s="119" t="s">
        <v>459</v>
      </c>
      <c r="J50" s="119" t="s">
        <v>466</v>
      </c>
      <c r="K50" s="121">
        <v>14448000</v>
      </c>
      <c r="L50" s="122" t="s">
        <v>1148</v>
      </c>
      <c r="M50" s="178">
        <v>1</v>
      </c>
      <c r="N50" s="122" t="s">
        <v>27</v>
      </c>
      <c r="O50" s="122" t="s">
        <v>26</v>
      </c>
      <c r="P50" s="80"/>
    </row>
    <row r="51" spans="1:16" s="6" customFormat="1" ht="24.75" customHeight="1" outlineLevel="1" x14ac:dyDescent="0.25">
      <c r="A51" s="140">
        <v>4</v>
      </c>
      <c r="B51" s="120" t="s">
        <v>2683</v>
      </c>
      <c r="C51" s="122" t="s">
        <v>32</v>
      </c>
      <c r="D51" s="119" t="s">
        <v>2689</v>
      </c>
      <c r="E51" s="142">
        <v>43115</v>
      </c>
      <c r="F51" s="142">
        <v>43434</v>
      </c>
      <c r="G51" s="169">
        <f t="shared" si="1"/>
        <v>10.633333333333333</v>
      </c>
      <c r="H51" s="117" t="s">
        <v>2695</v>
      </c>
      <c r="I51" s="119" t="s">
        <v>459</v>
      </c>
      <c r="J51" s="119" t="s">
        <v>466</v>
      </c>
      <c r="K51" s="121">
        <v>14878559</v>
      </c>
      <c r="L51" s="122" t="s">
        <v>1148</v>
      </c>
      <c r="M51" s="178">
        <v>1</v>
      </c>
      <c r="N51" s="122" t="s">
        <v>27</v>
      </c>
      <c r="O51" s="122" t="s">
        <v>26</v>
      </c>
      <c r="P51" s="80"/>
    </row>
    <row r="52" spans="1:16" s="7" customFormat="1" ht="24.75" customHeight="1" outlineLevel="1" x14ac:dyDescent="0.25">
      <c r="A52" s="141">
        <v>5</v>
      </c>
      <c r="B52" s="120" t="s">
        <v>2683</v>
      </c>
      <c r="C52" s="122" t="s">
        <v>32</v>
      </c>
      <c r="D52" s="119" t="s">
        <v>2690</v>
      </c>
      <c r="E52" s="142">
        <v>43486</v>
      </c>
      <c r="F52" s="142">
        <v>43738</v>
      </c>
      <c r="G52" s="169">
        <f t="shared" si="1"/>
        <v>8.4</v>
      </c>
      <c r="H52" s="117" t="s">
        <v>2696</v>
      </c>
      <c r="I52" s="119" t="s">
        <v>459</v>
      </c>
      <c r="J52" s="119" t="s">
        <v>466</v>
      </c>
      <c r="K52" s="121">
        <v>12861600</v>
      </c>
      <c r="L52" s="122" t="s">
        <v>1148</v>
      </c>
      <c r="M52" s="178">
        <v>1</v>
      </c>
      <c r="N52" s="122" t="s">
        <v>2639</v>
      </c>
      <c r="O52" s="122" t="s">
        <v>26</v>
      </c>
      <c r="P52" s="81"/>
    </row>
    <row r="53" spans="1:16" s="7" customFormat="1" ht="24.75" customHeight="1" outlineLevel="1" x14ac:dyDescent="0.25">
      <c r="A53" s="141">
        <v>6</v>
      </c>
      <c r="B53" s="120" t="s">
        <v>2684</v>
      </c>
      <c r="C53" s="122" t="s">
        <v>32</v>
      </c>
      <c r="D53" s="119" t="s">
        <v>2691</v>
      </c>
      <c r="E53" s="142">
        <v>43486</v>
      </c>
      <c r="F53" s="142">
        <v>43814</v>
      </c>
      <c r="G53" s="169">
        <f t="shared" si="1"/>
        <v>10.933333333333334</v>
      </c>
      <c r="H53" s="117" t="s">
        <v>2697</v>
      </c>
      <c r="I53" s="119" t="s">
        <v>459</v>
      </c>
      <c r="J53" s="119" t="s">
        <v>461</v>
      </c>
      <c r="K53" s="121">
        <v>19898112</v>
      </c>
      <c r="L53" s="122" t="s">
        <v>1148</v>
      </c>
      <c r="M53" s="178">
        <v>1</v>
      </c>
      <c r="N53" s="122" t="s">
        <v>2639</v>
      </c>
      <c r="O53" s="122" t="s">
        <v>1148</v>
      </c>
      <c r="P53" s="81"/>
    </row>
    <row r="54" spans="1:16" s="7" customFormat="1" ht="24.75" customHeight="1" outlineLevel="1" x14ac:dyDescent="0.25">
      <c r="A54" s="141">
        <v>7</v>
      </c>
      <c r="B54" s="120" t="s">
        <v>2684</v>
      </c>
      <c r="C54" s="122" t="s">
        <v>32</v>
      </c>
      <c r="D54" s="119" t="s">
        <v>2692</v>
      </c>
      <c r="E54" s="142">
        <v>43486</v>
      </c>
      <c r="F54" s="142">
        <v>43814</v>
      </c>
      <c r="G54" s="169">
        <f t="shared" si="1"/>
        <v>10.933333333333334</v>
      </c>
      <c r="H54" s="117" t="s">
        <v>2697</v>
      </c>
      <c r="I54" s="119" t="s">
        <v>459</v>
      </c>
      <c r="J54" s="119" t="s">
        <v>481</v>
      </c>
      <c r="K54" s="116">
        <v>19892112</v>
      </c>
      <c r="L54" s="122" t="s">
        <v>1148</v>
      </c>
      <c r="M54" s="178">
        <v>1</v>
      </c>
      <c r="N54" s="122" t="s">
        <v>2639</v>
      </c>
      <c r="O54" s="122" t="s">
        <v>1148</v>
      </c>
      <c r="P54" s="81"/>
    </row>
    <row r="55" spans="1:16" s="7" customFormat="1" ht="24.75" customHeight="1" outlineLevel="1" x14ac:dyDescent="0.25">
      <c r="A55" s="141">
        <v>8</v>
      </c>
      <c r="B55" s="120" t="s">
        <v>2684</v>
      </c>
      <c r="C55" s="122" t="s">
        <v>32</v>
      </c>
      <c r="D55" s="119" t="s">
        <v>2692</v>
      </c>
      <c r="E55" s="142">
        <v>43486</v>
      </c>
      <c r="F55" s="142">
        <v>43814</v>
      </c>
      <c r="G55" s="169">
        <f t="shared" si="1"/>
        <v>10.933333333333334</v>
      </c>
      <c r="H55" s="117" t="s">
        <v>2697</v>
      </c>
      <c r="I55" s="119" t="s">
        <v>459</v>
      </c>
      <c r="J55" s="119" t="s">
        <v>476</v>
      </c>
      <c r="K55" s="116">
        <v>19892112</v>
      </c>
      <c r="L55" s="122" t="s">
        <v>1148</v>
      </c>
      <c r="M55" s="178">
        <v>1</v>
      </c>
      <c r="N55" s="122" t="s">
        <v>27</v>
      </c>
      <c r="O55" s="122" t="s">
        <v>1148</v>
      </c>
      <c r="P55" s="81"/>
    </row>
    <row r="56" spans="1:16" s="7" customFormat="1" ht="24.75" customHeight="1" outlineLevel="1" x14ac:dyDescent="0.25">
      <c r="A56" s="141">
        <v>9</v>
      </c>
      <c r="B56" s="120" t="s">
        <v>2685</v>
      </c>
      <c r="C56" s="122" t="s">
        <v>32</v>
      </c>
      <c r="D56" s="119"/>
      <c r="E56" s="142">
        <v>42037</v>
      </c>
      <c r="F56" s="142">
        <v>42353</v>
      </c>
      <c r="G56" s="169">
        <f t="shared" si="1"/>
        <v>10.533333333333333</v>
      </c>
      <c r="H56" s="120" t="s">
        <v>2698</v>
      </c>
      <c r="I56" s="119" t="s">
        <v>1154</v>
      </c>
      <c r="J56" s="119" t="s">
        <v>703</v>
      </c>
      <c r="K56" s="116">
        <v>13943340</v>
      </c>
      <c r="L56" s="122" t="s">
        <v>1148</v>
      </c>
      <c r="M56" s="178">
        <v>1</v>
      </c>
      <c r="N56" s="122" t="s">
        <v>27</v>
      </c>
      <c r="O56" s="122" t="s">
        <v>1148</v>
      </c>
      <c r="P56" s="81"/>
    </row>
    <row r="57" spans="1:16" s="7" customFormat="1" ht="24.75" customHeight="1" outlineLevel="1" x14ac:dyDescent="0.25">
      <c r="A57" s="141">
        <v>10</v>
      </c>
      <c r="B57" s="120" t="s">
        <v>2685</v>
      </c>
      <c r="C57" s="122" t="s">
        <v>32</v>
      </c>
      <c r="D57" s="119"/>
      <c r="E57" s="142">
        <v>42037</v>
      </c>
      <c r="F57" s="142">
        <v>42353</v>
      </c>
      <c r="G57" s="169">
        <f t="shared" si="1"/>
        <v>10.533333333333333</v>
      </c>
      <c r="H57" s="120" t="s">
        <v>2698</v>
      </c>
      <c r="I57" s="119" t="s">
        <v>1154</v>
      </c>
      <c r="J57" s="119" t="s">
        <v>708</v>
      </c>
      <c r="K57" s="116">
        <v>13943340</v>
      </c>
      <c r="L57" s="122" t="s">
        <v>1148</v>
      </c>
      <c r="M57" s="178">
        <v>1</v>
      </c>
      <c r="N57" s="122" t="s">
        <v>27</v>
      </c>
      <c r="O57" s="122" t="s">
        <v>1148</v>
      </c>
      <c r="P57" s="81"/>
    </row>
    <row r="58" spans="1:16" s="7" customFormat="1" ht="24.75" customHeight="1" outlineLevel="1" x14ac:dyDescent="0.25">
      <c r="A58" s="141">
        <v>11</v>
      </c>
      <c r="B58" s="120" t="s">
        <v>2686</v>
      </c>
      <c r="C58" s="122" t="s">
        <v>32</v>
      </c>
      <c r="D58" s="119"/>
      <c r="E58" s="142">
        <v>41640</v>
      </c>
      <c r="F58" s="142">
        <v>41988</v>
      </c>
      <c r="G58" s="169">
        <f t="shared" si="1"/>
        <v>11.6</v>
      </c>
      <c r="H58" s="120" t="s">
        <v>2699</v>
      </c>
      <c r="I58" s="119" t="s">
        <v>459</v>
      </c>
      <c r="J58" s="119" t="s">
        <v>485</v>
      </c>
      <c r="K58" s="121">
        <v>12353000</v>
      </c>
      <c r="L58" s="122" t="s">
        <v>1148</v>
      </c>
      <c r="M58" s="178">
        <v>1</v>
      </c>
      <c r="N58" s="122" t="s">
        <v>27</v>
      </c>
      <c r="O58" s="122" t="s">
        <v>1148</v>
      </c>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1148</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2670</v>
      </c>
      <c r="C179" s="247"/>
      <c r="D179" s="247"/>
      <c r="E179" s="24">
        <v>0.02</v>
      </c>
      <c r="F179" s="175">
        <v>0.01</v>
      </c>
      <c r="G179" s="176">
        <f>IF(F179&gt;0,SUM(E179+F179),"")</f>
        <v>0.03</v>
      </c>
      <c r="H179" s="5"/>
      <c r="I179" s="244" t="s">
        <v>2674</v>
      </c>
      <c r="J179" s="245"/>
      <c r="K179" s="245"/>
      <c r="L179" s="246"/>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1577931857.46</v>
      </c>
      <c r="F185" s="94"/>
      <c r="G185" s="95"/>
      <c r="H185" s="90"/>
      <c r="I185" s="92" t="s">
        <v>2632</v>
      </c>
      <c r="J185" s="181">
        <f>M179</f>
        <v>0.02</v>
      </c>
      <c r="K185" s="248" t="s">
        <v>2633</v>
      </c>
      <c r="L185" s="248"/>
      <c r="M185" s="96">
        <f>+J185*K20</f>
        <v>175325761.94</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43671</v>
      </c>
      <c r="D193" s="5"/>
      <c r="E193" s="124">
        <v>2060</v>
      </c>
      <c r="F193" s="5"/>
      <c r="G193" s="5"/>
      <c r="H193" s="144" t="s">
        <v>2700</v>
      </c>
      <c r="J193" s="5"/>
      <c r="K193" s="125">
        <v>41640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2700</v>
      </c>
      <c r="D211" s="21"/>
      <c r="G211" s="27" t="s">
        <v>2625</v>
      </c>
      <c r="H211" s="145" t="s">
        <v>2703</v>
      </c>
      <c r="J211" s="27" t="s">
        <v>2627</v>
      </c>
      <c r="K211" s="145" t="s">
        <v>2702</v>
      </c>
      <c r="L211" s="21"/>
      <c r="M211" s="21"/>
      <c r="N211" s="21"/>
      <c r="O211" s="8"/>
    </row>
    <row r="212" spans="1:15" x14ac:dyDescent="0.25">
      <c r="A212" s="9"/>
      <c r="B212" s="27" t="s">
        <v>2624</v>
      </c>
      <c r="C212" s="144" t="s">
        <v>2700</v>
      </c>
      <c r="D212" s="21"/>
      <c r="G212" s="27" t="s">
        <v>2626</v>
      </c>
      <c r="H212" s="145" t="s">
        <v>2704</v>
      </c>
      <c r="J212" s="27" t="s">
        <v>2628</v>
      </c>
      <c r="K212" s="144"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7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44194.585335069445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44194.585335069445</v>
      </c>
      <c r="W20" s="107">
        <f ca="1">NOW()</f>
        <v>44194.585335069445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2670</v>
      </c>
      <c r="C177" s="247"/>
      <c r="D177" s="247"/>
      <c r="E177" s="24">
        <v>0.02</v>
      </c>
      <c r="F177" s="175"/>
      <c r="G177" s="176" t="str">
        <f>IF(F177&gt;0,SUM(E177+F177),"")</f>
        <v/>
      </c>
      <c r="H177" s="5"/>
      <c r="I177" s="244" t="s">
        <v>2674</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44194.585335069445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44194.585335069445</v>
      </c>
      <c r="W20" s="107">
        <f ca="1">NOW()</f>
        <v>44194.585335069445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2670</v>
      </c>
      <c r="C179" s="247"/>
      <c r="D179" s="247"/>
      <c r="E179" s="24">
        <v>0.02</v>
      </c>
      <c r="F179" s="175"/>
      <c r="G179" s="176" t="str">
        <f>IF(F179&gt;0,SUM(E179+F179),"")</f>
        <v/>
      </c>
      <c r="H179" s="5"/>
      <c r="I179" s="244" t="s">
        <v>2674</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44194.585335069445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44194.585335069445</v>
      </c>
      <c r="W20" s="107">
        <f ca="1">NOW()</f>
        <v>44194.585335069445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2670</v>
      </c>
      <c r="C177" s="247"/>
      <c r="D177" s="247"/>
      <c r="E177" s="24">
        <v>0.02</v>
      </c>
      <c r="F177" s="175"/>
      <c r="G177" s="176" t="str">
        <f>IF(F177&gt;0,SUM(E177+F177),"")</f>
        <v/>
      </c>
      <c r="H177" s="5"/>
      <c r="I177" s="244" t="s">
        <v>2672</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75"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44194.585335069445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44194.585335069445</v>
      </c>
      <c r="W20" s="107">
        <f ca="1">NOW()</f>
        <v>44194.585335069445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2670</v>
      </c>
      <c r="C179" s="247"/>
      <c r="D179" s="247"/>
      <c r="E179" s="24">
        <v>0.02</v>
      </c>
      <c r="F179" s="175"/>
      <c r="G179" s="176" t="str">
        <f>IF(F179&gt;0,SUM(E179+F179),"")</f>
        <v/>
      </c>
      <c r="H179" s="5"/>
      <c r="I179" s="244" t="s">
        <v>2672</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2020-12-29T19:03:11Z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