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831\"/>
    </mc:Choice>
  </mc:AlternateContent>
  <xr:revisionPtr revIDLastSave="0" documentId="13_ncr:1_{B8555229-611F-42D0-A94D-A4E37C36F9E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<sst xmlns="http://schemas.openxmlformats.org/spreadsheetml/2006/main" count="4982" uniqueCount="2763">
  <si>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</si>
  <si>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</si>
  <si>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</si>
  <si>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</si>
  <si>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</si>
  <si>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</si>
  <si>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</si>
  <si>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</si>
  <si>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</si>
  <si>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</si>
  <si>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</si>
  <si>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</si>
  <si>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</si>
  <si>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</si>
  <si>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</si>
  <si>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</si>
  <si>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</si>
  <si>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</si>
  <si>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</si>
  <si>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</si>
  <si>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</si>
  <si>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</si>
  <si>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</si>
  <si>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</si>
  <si>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</si>
  <si>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</si>
  <si>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</si>
  <si>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</si>
  <si>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</si>
  <si>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</si>
  <si>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</si>
  <si>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</si>
  <si>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</si>
  <si>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</si>
  <si>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</si>
  <si>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</si>
  <si>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</si>
  <si>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</si>
  <si>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</si>
  <si>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</si>
  <si>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</si>
  <si>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</si>
  <si>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</si>
  <si>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</si>
  <si>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</si>
  <si>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</si>
  <si>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</si>
  <si>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</si>
  <si>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</si>
  <si>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</si>
  <si>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</si>
  <si>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</si>
  <si>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</si>
  <si>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</si>
  <si>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</si>
  <si>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</si>
  <si>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</si>
  <si>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</si>
  <si>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</si>
  <si>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</si>
  <si>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</si>
  <si>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</si>
  <si>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</si>
  <si>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</si>
  <si>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</si>
  <si>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</si>
  <si>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</si>
  <si>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</si>
  <si>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</si>
  <si>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</si>
  <si>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</si>
  <si>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</si>
  <si>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</si>
  <si>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</si>
  <si>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</si>
  <si>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</si>
  <si>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</si>
  <si>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</si>
  <si>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</si>
  <si>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</si>
  <si>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</si>
  <si>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</si>
  <si>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</si>
  <si>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</si>
  <si>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</si>
  <si>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</si>
  <si>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</si>
  <si>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</si>
  <si>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</si>
  <si>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</si>
  <si>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</si>
  <si>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</si>
  <si>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</si>
  <si>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</si>
  <si>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</si>
  <si>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</si>
  <si>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</si>
  <si>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</si>
  <si>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</si>
  <si>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</si>
  <si>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</si>
  <si>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</si>
  <si>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</si>
  <si>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</si>
  <si>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</si>
  <si>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</si>
  <si>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</si>
  <si>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</si>
  <si>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</si>
  <si>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</si>
  <si>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</si>
  <si>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</si>
  <si>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</si>
  <si>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</si>
  <si>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</si>
  <si>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</si>
  <si>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</si>
  <si>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</si>
  <si>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</si>
  <si>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</si>
  <si>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</si>
  <si>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</si>
  <si>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</si>
  <si>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</si>
  <si>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</si>
  <si>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</si>
  <si>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</si>
  <si>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</si>
  <si>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</si>
  <si>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</si>
  <si>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</si>
  <si>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</si>
  <si>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</si>
  <si>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</si>
  <si>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</si>
  <si>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</si>
  <si>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</si>
  <si>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</si>
  <si>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</si>
  <si>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</si>
  <si>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</si>
  <si>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</si>
  <si>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</si>
  <si>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</si>
  <si>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</si>
  <si>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</si>
  <si>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</si>
  <si>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</si>
  <si>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</si>
  <si>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</si>
  <si>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</si>
  <si>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</si>
  <si>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</si>
  <si>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</si>
  <si>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</si>
  <si>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</si>
  <si>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</si>
  <si>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</si>
  <si>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</si>
  <si>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</si>
  <si>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</si>
  <si>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</si>
  <si>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</si>
  <si>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</si>
  <si>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</si>
  <si>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</si>
  <si>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</si>
  <si>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</si>
  <si>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</si>
  <si>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</si>
  <si>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</si>
  <si>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</si>
  <si>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</si>
  <si>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</si>
  <si>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</si>
  <si>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</si>
  <si>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</si>
  <si>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</si>
  <si>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</si>
  <si>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</si>
  <si>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</si>
  <si>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</si>
  <si>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</si>
  <si>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</si>
  <si>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</si>
  <si>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</si>
  <si>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</si>
  <si>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</si>
  <si>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</si>
  <si>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</si>
  <si>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</si>
  <si>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</si>
  <si>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</si>
  <si>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</si>
  <si>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</si>
  <si>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</si>
  <si>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</si>
  <si>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</si>
  <si>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</si>
  <si>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</si>
  <si>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</si>
  <si>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</si>
  <si>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</si>
  <si>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</si>
  <si>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</si>
  <si>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</si>
  <si>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</si>
  <si>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</si>
  <si>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</si>
  <si>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</si>
  <si>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</si>
  <si>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</si>
  <si>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</si>
  <si>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</si>
  <si>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</si>
  <si>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</si>
  <si>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</si>
  <si>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</si>
  <si>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</si>
  <si>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</si>
  <si>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</si>
  <si>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</si>
  <si>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</si>
  <si>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</si>
  <si>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</si>
  <si>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</si>
  <si>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</si>
  <si>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</si>
  <si>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</si>
  <si>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</si>
  <si>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</si>
  <si>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</si>
  <si>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</si>
  <si>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</si>
  <si>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</si>
  <si>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</si>
  <si>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</si>
  <si>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</si>
  <si>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</si>
  <si>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</si>
  <si>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</si>
  <si>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</si>
  <si>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</si>
  <si>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</si>
  <si>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</si>
  <si>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</si>
  <si>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</si>
  <si>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</si>
  <si>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</si>
  <si>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</si>
  <si>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</si>
  <si>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</si>
  <si>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</si>
  <si>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</si>
  <si>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</si>
  <si>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</si>
  <si>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</si>
  <si>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</si>
  <si>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</si>
  <si>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</si>
  <si>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</si>
  <si>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</si>
  <si>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</si>
  <si>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</si>
  <si>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</si>
  <si>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</si>
  <si>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</si>
  <si>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</si>
  <si>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</si>
  <si>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</si>
  <si>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</si>
  <si>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</si>
  <si>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</si>
  <si>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</si>
  <si>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</si>
  <si>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</si>
  <si>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</si>
  <si>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</si>
  <si>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</si>
  <si>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</si>
  <si>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</si>
  <si>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</si>
  <si>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</si>
  <si>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</si>
  <si>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</si>
  <si>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</si>
  <si>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</si>
  <si>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</si>
  <si>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</si>
  <si>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</si>
  <si>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</si>
  <si>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</si>
  <si>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</si>
  <si>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</si>
  <si>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</si>
  <si>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</si>
  <si>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</si>
  <si>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</si>
  <si>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</si>
  <si>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</si>
  <si>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</si>
  <si>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</si>
  <si>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</si>
  <si>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</si>
  <si>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</si>
  <si>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</si>
  <si>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</si>
  <si>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</si>
  <si>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</si>
  <si>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</si>
  <si>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</si>
  <si>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</si>
  <si>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</si>
  <si>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</si>
  <si>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</si>
  <si>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</si>
  <si>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</si>
  <si>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</si>
  <si>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</si>
  <si>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</si>
  <si>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</si>
  <si>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</si>
  <si>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</si>
  <si>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</si>
  <si>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</si>
  <si>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</si>
  <si>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</si>
  <si>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</si>
  <si>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</si>
  <si>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</si>
  <si>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</si>
  <si>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</si>
  <si>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</si>
  <si>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</si>
  <si>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</si>
  <si>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</si>
  <si>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</si>
  <si>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</si>
  <si>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</si>
  <si>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</si>
  <si>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</si>
  <si>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</si>
  <si>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</si>
  <si>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</si>
  <si>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</si>
  <si>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</si>
  <si>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</si>
  <si>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</si>
  <si>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</si>
  <si>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</si>
  <si>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</si>
  <si>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</si>
  <si>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</si>
  <si>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</si>
  <si>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</si>
  <si>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</si>
  <si>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</si>
  <si>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</si>
  <si>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</si>
  <si>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</si>
  <si>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</si>
  <si>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</si>
  <si>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</si>
  <si>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</si>
  <si>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</si>
  <si>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</si>
  <si>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</si>
  <si>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</si>
  <si>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</si>
  <si>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</si>
  <si>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</si>
  <si>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</si>
  <si>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</si>
  <si>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</si>
  <si>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</si>
  <si>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</si>
  <si>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</si>
  <si>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</si>
  <si>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</si>
  <si>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</si>
  <si>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</si>
  <si>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</si>
  <si>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</si>
  <si>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</si>
  <si>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</si>
  <si>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</si>
  <si>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</si>
  <si>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</si>
  <si>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</si>
  <si>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</si>
  <si>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</si>
  <si>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</si>
  <si>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</si>
  <si>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</si>
  <si>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</si>
  <si>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</si>
  <si>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</si>
  <si>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</si>
  <si>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</si>
  <si>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</si>
  <si>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</si>
  <si>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</si>
  <si>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</si>
  <si>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</si>
  <si>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</si>
  <si>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</si>
  <si>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</si>
  <si>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</si>
  <si>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</si>
  <si>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</si>
  <si>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</si>
  <si>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</si>
  <si>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</si>
  <si>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</si>
  <si>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</si>
  <si>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</si>
  <si>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</si>
  <si>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</si>
  <si>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</si>
  <si>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</si>
  <si>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</si>
  <si>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</si>
  <si>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</si>
  <si>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</si>
  <si>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</si>
  <si>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</si>
  <si>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</si>
  <si>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</si>
  <si>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</si>
  <si>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</si>
  <si>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</si>
  <si>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</si>
  <si>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</si>
  <si>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</si>
  <si>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</si>
  <si>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</si>
  <si>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</si>
  <si>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</si>
  <si>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</si>
  <si>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</si>
  <si>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</si>
  <si>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</si>
  <si>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</si>
  <si>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</si>
  <si>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</si>
  <si>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</si>
  <si>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</si>
  <si>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</si>
  <si>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</si>
  <si>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</si>
  <si>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</si>
  <si>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</si>
  <si>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</si>
  <si>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</si>
  <si>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</si>
  <si>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</si>
  <si>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</si>
  <si>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</si>
  <si>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</si>
  <si>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</si>
  <si>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</si>
  <si>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</si>
  <si>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</si>
  <si>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</si>
  <si>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</si>
  <si>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</si>
  <si>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</si>
  <si>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</si>
  <si>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</si>
  <si>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</si>
  <si>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</si>
  <si>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</si>
  <si>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</si>
  <si>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</si>
  <si>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</si>
  <si>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</si>
  <si>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</si>
  <si>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</si>
  <si>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</si>
  <si>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</si>
  <si>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</si>
  <si>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</si>
  <si>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</si>
  <si>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</si>
  <si>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</si>
  <si>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</si>
  <si>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</si>
  <si>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</si>
  <si>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</si>
  <si>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</si>
  <si>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</si>
  <si>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</si>
  <si>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</si>
  <si>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</si>
  <si>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</si>
  <si>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</si>
  <si>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</si>
  <si>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</si>
  <si>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</si>
  <si>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</si>
  <si>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</si>
  <si>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</si>
  <si>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</si>
  <si>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</si>
  <si>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</si>
  <si>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</si>
  <si>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</si>
  <si>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</si>
  <si>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</si>
  <si>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</si>
  <si>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</si>
  <si>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</si>
  <si>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</si>
  <si>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</si>
  <si>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</si>
  <si>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</si>
  <si>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</si>
  <si>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</si>
  <si>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</si>
  <si>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</si>
  <si>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</si>
  <si>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</si>
  <si>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</si>
  <si>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</si>
  <si>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</si>
  <si>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</si>
  <si>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</si>
  <si>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</si>
  <si>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</si>
  <si>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</si>
  <si>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</si>
  <si>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</si>
  <si>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</si>
  <si>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</si>
  <si>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</si>
  <si>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</si>
  <si>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</si>
  <si>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</si>
  <si>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</si>
  <si>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</si>
  <si>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</si>
  <si>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</si>
  <si>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</si>
  <si>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</si>
  <si>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</si>
  <si>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</si>
  <si>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</si>
  <si>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</si>
  <si>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</si>
  <si>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</si>
  <si>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</si>
  <si>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</si>
  <si>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</si>
  <si>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</si>
  <si>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</si>
  <si>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</si>
  <si>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</si>
  <si>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</si>
  <si>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</si>
  <si>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</si>
  <si>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</si>
  <si>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</si>
  <si>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</si>
  <si>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</si>
  <si>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</si>
  <si>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</si>
  <si>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</si>
  <si>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</si>
  <si>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</si>
  <si>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</si>
  <si>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</si>
  <si>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</si>
  <si>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</si>
  <si>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</si>
  <si>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</si>
  <si>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</si>
  <si>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</si>
  <si>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</si>
  <si>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</si>
  <si>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</si>
  <si>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</si>
  <si>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</si>
  <si>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</si>
  <si>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</si>
  <si>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</si>
  <si>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</si>
  <si>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</si>
  <si>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</si>
  <si>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</si>
  <si>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</si>
  <si>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</si>
  <si>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</si>
  <si>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</si>
  <si>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</si>
  <si>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</si>
  <si>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</si>
  <si>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</si>
  <si>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</si>
  <si>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</si>
  <si>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</si>
  <si>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</si>
  <si>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</si>
  <si>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</si>
  <si>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</si>
  <si>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</si>
  <si>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</si>
  <si>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</si>
  <si>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</si>
  <si>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</si>
  <si>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</si>
  <si>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</si>
  <si>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</si>
  <si>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</si>
  <si>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</si>
  <si>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</si>
  <si>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</si>
  <si>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</si>
  <si>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</si>
  <si>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</si>
  <si>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</si>
  <si>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</si>
  <si>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</si>
  <si>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</si>
  <si>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</si>
  <si>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</si>
  <si>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</si>
  <si>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</si>
  <si>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</si>
  <si>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</si>
  <si>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</si>
  <si>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</si>
  <si>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</si>
  <si>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</si>
  <si>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</si>
  <si>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</si>
  <si>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</si>
  <si>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</si>
  <si>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</si>
  <si>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</si>
  <si>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</si>
  <si>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</si>
  <si>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</si>
  <si>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</si>
  <si>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</si>
  <si>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</si>
  <si>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</si>
  <si>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</si>
  <si>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</si>
  <si>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</si>
  <si>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</si>
  <si>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</si>
  <si>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</si>
  <si>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</si>
  <si>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</si>
  <si>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</si>
  <si>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</si>
  <si>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</si>
  <si>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</si>
  <si>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</si>
  <si>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</si>
  <si>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</si>
  <si>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</si>
  <si>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</si>
  <si>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</si>
  <si>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</si>
  <si>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</si>
  <si>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</si>
  <si>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</si>
  <si>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</si>
  <si>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</si>
  <si>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</si>
  <si>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</si>
  <si>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</si>
  <si>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</si>
  <si>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</si>
  <si>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</si>
  <si>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</si>
  <si>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</si>
  <si>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</si>
  <si>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</si>
  <si>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</si>
  <si>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</si>
  <si>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</si>
  <si>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</si>
  <si>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</si>
  <si>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</si>
  <si>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</si>
  <si>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</si>
  <si>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</si>
  <si>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</si>
  <si>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</si>
  <si>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</si>
  <si>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</si>
  <si>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</si>
  <si>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</si>
  <si>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</si>
  <si>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</si>
  <si>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</si>
  <si>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</si>
  <si>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</si>
  <si>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</si>
  <si>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</si>
  <si>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</si>
  <si>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</si>
  <si>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</si>
  <si>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</si>
  <si>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</si>
  <si>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</si>
  <si>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</si>
  <si>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</si>
  <si>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</si>
  <si>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</si>
  <si>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</si>
  <si>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</si>
  <si>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</si>
  <si>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</si>
  <si>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</si>
  <si>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</si>
  <si>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</si>
  <si>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</si>
  <si>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</si>
  <si>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</si>
  <si>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</si>
  <si>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</si>
  <si>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</si>
  <si>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</si>
  <si>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</si>
  <si>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</si>
  <si>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</si>
  <si>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</si>
  <si>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</si>
  <si>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</si>
  <si>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</si>
  <si>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</si>
  <si>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</si>
  <si>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</si>
  <si>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</si>
  <si>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</si>
  <si>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</si>
  <si>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</si>
  <si>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</si>
  <si>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</si>
  <si>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</si>
  <si>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</si>
  <si>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</si>
  <si>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</si>
  <si>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</si>
  <si>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</si>
  <si>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</si>
  <si>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</si>
  <si>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</si>
  <si>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</si>
  <si>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</si>
  <si>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</si>
  <si>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</si>
  <si>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</si>
  <si>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</si>
  <si>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</si>
  <si>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</si>
  <si>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</si>
  <si>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</si>
  <si>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</si>
  <si>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</si>
  <si>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</si>
  <si>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</si>
  <si>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</si>
  <si>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</si>
  <si>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</si>
  <si>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</si>
  <si>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</si>
  <si>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</si>
  <si>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</si>
  <si>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</si>
  <si>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</si>
  <si>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</si>
  <si>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</si>
  <si>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</si>
  <si>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</si>
  <si>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</si>
  <si>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</si>
  <si>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</si>
  <si>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</si>
  <si>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</si>
  <si>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</si>
  <si>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</si>
  <si>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</si>
  <si>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</si>
  <si>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</si>
  <si>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</si>
  <si>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</si>
  <si>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</si>
  <si>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</si>
  <si>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</si>
  <si>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</si>
  <si>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</si>
  <si>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</si>
  <si>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</si>
  <si>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</si>
  <si>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</si>
  <si>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</si>
  <si>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</si>
  <si>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</si>
  <si>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</si>
  <si>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</si>
  <si>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</si>
  <si>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</si>
  <si>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</si>
  <si>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</si>
  <si>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</si>
  <si>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</si>
  <si>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</si>
  <si>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</si>
  <si>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</si>
  <si>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</si>
  <si>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</si>
  <si>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</si>
  <si>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</si>
  <si>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</si>
  <si>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</si>
  <si>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</si>
  <si>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</si>
  <si>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</si>
  <si>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</si>
  <si>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</si>
  <si>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</si>
  <si>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</si>
  <si>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</si>
  <si>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</si>
  <si>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</si>
  <si>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</si>
  <si>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</si>
  <si>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</si>
  <si>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</si>
  <si>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</si>
  <si>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</si>
  <si>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</si>
  <si>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</si>
  <si>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</si>
  <si>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</si>
  <si>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</si>
  <si>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</si>
  <si>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</si>
  <si>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</si>
  <si>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</si>
  <si>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</si>
  <si>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</si>
  <si>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</si>
  <si>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</si>
  <si>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</si>
  <si>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</si>
  <si>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</si>
  <si>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</si>
  <si>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</si>
  <si>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</si>
  <si>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</si>
  <si>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</si>
  <si>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</si>
  <si>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</si>
  <si>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</si>
  <si>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</si>
  <si>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</si>
  <si>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</si>
  <si>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</si>
  <si>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</si>
  <si>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</si>
  <si>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</si>
  <si>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</si>
  <si>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</si>
  <si>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</si>
  <si>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</si>
  <si>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</si>
  <si>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</si>
  <si>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</si>
  <si>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</si>
  <si>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</si>
  <si>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</si>
  <si>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</si>
  <si>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</si>
  <si>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</si>
  <si>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</si>
  <si>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</si>
  <si>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</si>
  <si>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</si>
  <si>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</si>
  <si>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</si>
  <si>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</si>
  <si>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</si>
  <si>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</si>
  <si>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</si>
  <si>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</si>
  <si>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</si>
  <si>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</si>
  <si>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</si>
  <si>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</si>
  <si>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</si>
  <si>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</si>
  <si>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</si>
  <si>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</si>
  <si>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</si>
  <si>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</si>
  <si>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</si>
  <si>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</si>
  <si>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</si>
  <si>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</si>
  <si>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</si>
  <si>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</si>
  <si>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</si>
  <si>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</si>
  <si>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</si>
  <si>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</si>
  <si>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</si>
  <si>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</si>
  <si>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</si>
  <si>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</si>
  <si>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</si>
  <si>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</si>
  <si>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</si>
  <si>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</si>
  <si>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</si>
  <si>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</si>
  <si>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</si>
  <si>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</si>
  <si>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</si>
  <si>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</si>
  <si>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</si>
  <si>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</si>
  <si>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</si>
  <si>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</si>
  <si>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</si>
  <si>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</si>
  <si>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</si>
  <si>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</si>
  <si>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</si>
  <si>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</si>
  <si>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</si>
  <si>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</si>
  <si>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</si>
  <si>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</si>
  <si>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</si>
  <si>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</si>
  <si>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</si>
  <si>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</si>
  <si>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</si>
  <si>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</si>
  <si>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</si>
  <si>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</si>
  <si>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</si>
  <si>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</si>
  <si>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</si>
  <si>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</si>
  <si>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</si>
  <si>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</si>
  <si>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</si>
  <si>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</si>
  <si>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</si>
  <si>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</si>
  <si>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</si>
  <si>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</si>
  <si>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</si>
  <si>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</si>
  <si>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</si>
  <si>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</si>
  <si>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</si>
  <si>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</si>
  <si>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</si>
  <si>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</si>
  <si>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</si>
  <si>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</si>
  <si>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</si>
  <si>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</si>
  <si>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</si>
  <si>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</si>
  <si>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</si>
  <si>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</si>
  <si>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</si>
  <si>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</si>
  <si>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</si>
  <si>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</si>
  <si>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</si>
  <si>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</si>
  <si>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</si>
  <si>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</si>
  <si>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</si>
  <si>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</si>
  <si>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</si>
  <si>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</si>
  <si>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</si>
  <si>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</si>
  <si>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</si>
  <si>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</si>
  <si>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</si>
  <si>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</si>
  <si>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</si>
  <si>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</si>
  <si>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</si>
  <si>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</si>
  <si>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</si>
  <si>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</si>
  <si>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</si>
  <si>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</si>
  <si>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</si>
  <si>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</si>
  <si>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</si>
  <si>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</si>
  <si>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</si>
  <si>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</si>
  <si>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</si>
  <si>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</si>
  <si>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</si>
  <si>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</si>
  <si>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</si>
  <si>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</si>
  <si>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</si>
  <si>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</si>
  <si>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</si>
  <si>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</si>
  <si>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</si>
  <si>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</si>
  <si>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</si>
  <si>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</si>
  <si>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</si>
  <si>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</si>
  <si>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</si>
  <si>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</si>
  <si>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</si>
  <si>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</si>
  <si>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</si>
  <si>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</si>
  <si>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</si>
  <si>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</si>
  <si>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</si>
  <si>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</si>
  <si>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</si>
  <si>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</si>
  <si>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</si>
  <si>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</si>
  <si>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</si>
  <si>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</si>
  <si>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</si>
  <si>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</si>
  <si>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</si>
  <si>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</si>
  <si>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</si>
  <si>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</si>
  <si>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</si>
  <si>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</si>
  <si>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</si>
  <si>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</si>
  <si>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</si>
  <si>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</si>
  <si>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</si>
  <si>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</si>
  <si>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</si>
  <si>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</si>
  <si>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</si>
  <si>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</si>
  <si>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</si>
  <si>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</si>
  <si>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</si>
  <si>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</si>
  <si>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</si>
  <si>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</si>
  <si>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</si>
  <si>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</si>
  <si>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</si>
  <si>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</si>
  <si>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</si>
  <si>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</si>
  <si>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</si>
  <si>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</si>
  <si>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</si>
  <si>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</si>
  <si>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</si>
  <si>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</si>
  <si>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</si>
  <si>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</si>
  <si>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</si>
  <si>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</si>
  <si>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</si>
  <si>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</si>
  <si>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</si>
  <si>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</si>
  <si>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</si>
  <si>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</si>
  <si>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</si>
  <si>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</si>
  <si>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</si>
  <si>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</si>
  <si>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</si>
  <si>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</si>
  <si>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</si>
  <si>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</si>
  <si>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</si>
  <si>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</si>
  <si>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</si>
  <si>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</si>
  <si>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</si>
  <si>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</si>
  <si>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</si>
  <si>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</si>
  <si>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</si>
  <si>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</si>
  <si>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</si>
  <si>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</si>
  <si>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</si>
  <si>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</si>
  <si>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</si>
  <si>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</si>
  <si>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</si>
  <si>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</si>
  <si>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</si>
  <si>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</si>
  <si>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</si>
  <si>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</si>
  <si>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</si>
  <si>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</si>
  <si>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</si>
  <si>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</si>
  <si>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</si>
  <si>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</si>
  <si>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</si>
  <si>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</si>
  <si>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</si>
  <si>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</si>
  <si>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</si>
  <si>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</si>
  <si>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</si>
  <si>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</si>
  <si>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</si>
  <si>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</si>
  <si>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</si>
  <si>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</si>
  <si>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</si>
  <si>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</si>
  <si>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</si>
  <si>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</si>
  <si>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</si>
  <si>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</si>
  <si>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</si>
  <si>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</si>
  <si>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</si>
  <si>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</si>
  <si>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</si>
  <si>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</si>
  <si>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</si>
  <si>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</si>
  <si>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</si>
  <si>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</si>
  <si>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</si>
  <si>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</si>
  <si>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</si>
  <si>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</si>
  <si>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</si>
  <si>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</si>
  <si>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</si>
  <si>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</si>
  <si>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</si>
  <si>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</si>
  <si>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</si>
  <si>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</si>
  <si>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</si>
  <si>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</si>
  <si>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</si>
  <si>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</si>
  <si>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</si>
  <si>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</si>
  <si>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</si>
  <si>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</si>
  <si>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</si>
  <si>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</si>
  <si>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</si>
  <si>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</si>
  <si>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</si>
  <si>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</si>
  <si>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</si>
  <si>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</si>
  <si>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</si>
  <si>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</si>
  <si>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</si>
  <si>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</si>
  <si>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</si>
  <si>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</si>
  <si>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</si>
  <si>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</si>
  <si>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</si>
  <si>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</si>
  <si>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</si>
  <si>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</si>
  <si>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</si>
  <si>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</si>
  <si>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</si>
  <si>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</si>
  <si>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</si>
  <si>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</si>
  <si>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</si>
  <si>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</si>
  <si>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</si>
  <si>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</si>
  <si>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</si>
  <si>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</si>
  <si>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</si>
  <si>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</si>
  <si>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</si>
  <si>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</si>
  <si>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</si>
  <si>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</si>
  <si>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</si>
  <si>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</si>
  <si>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</si>
  <si>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</si>
  <si>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</si>
  <si>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</si>
  <si>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</si>
  <si>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</si>
  <si>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</si>
  <si>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</si>
  <si>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</si>
  <si>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</si>
  <si>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</si>
  <si>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</si>
  <si>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</si>
  <si>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</si>
  <si>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</si>
  <si>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</si>
  <si>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</si>
  <si>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</si>
  <si>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</si>
  <si>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</si>
  <si>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</si>
  <si>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</si>
  <si>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</si>
  <si>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</si>
  <si>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</si>
  <si>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</si>
  <si>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</si>
  <si>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</si>
  <si>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</si>
  <si>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</si>
  <si>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</si>
  <si>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</si>
  <si>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</si>
  <si>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</si>
  <si>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</si>
  <si>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</si>
  <si>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</si>
  <si>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</si>
  <si>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</si>
  <si>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</si>
  <si>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</si>
  <si>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</si>
  <si>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</si>
  <si>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</si>
  <si>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</si>
  <si>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</si>
  <si>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</si>
  <si>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</si>
  <si>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</si>
  <si>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</si>
  <si>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</si>
  <si>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</si>
  <si>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</si>
  <si>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</si>
  <si>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</si>
  <si>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</si>
  <si>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</si>
  <si>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</si>
  <si>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</si>
  <si>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</si>
  <si>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</si>
  <si>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</si>
  <si>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</si>
  <si>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</si>
  <si>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</si>
  <si>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</si>
  <si>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</si>
  <si>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</si>
  <si>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</si>
  <si>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</si>
  <si>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</si>
  <si>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</si>
  <si>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</si>
  <si>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</si>
  <si>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</si>
  <si>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</si>
  <si>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</si>
  <si>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</si>
  <si>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</si>
  <si>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</si>
  <si>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</si>
  <si>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</si>
  <si>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</si>
  <si>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</si>
  <si>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</si>
  <si>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</si>
  <si>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</si>
  <si>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</si>
  <si>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</si>
  <si>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</si>
  <si>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</si>
  <si>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</si>
  <si>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</si>
  <si>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</si>
  <si>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</si>
  <si>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</si>
  <si>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</si>
  <si>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</si>
  <si>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</si>
  <si>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</si>
  <si>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</si>
  <si>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</si>
  <si>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</si>
  <si>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</si>
  <si>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</si>
  <si>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</si>
  <si>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</si>
  <si>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</si>
  <si>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</si>
  <si>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</si>
  <si>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</si>
  <si>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</si>
  <si>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</si>
  <si>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</si>
  <si>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</si>
  <si>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</si>
  <si>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</si>
  <si>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</si>
  <si>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</si>
  <si>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</si>
  <si>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</si>
  <si>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</si>
  <si>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</si>
  <si>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</si>
  <si>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</si>
  <si>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</si>
  <si>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</si>
  <si>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</si>
  <si>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</si>
  <si>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</si>
  <si>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</si>
  <si>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</si>
  <si>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</si>
  <si>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</si>
  <si>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</si>
  <si>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</si>
  <si>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</si>
  <si>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</si>
  <si>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</si>
  <si>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</si>
  <si>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</si>
  <si>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</si>
  <si>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</si>
  <si>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</si>
  <si>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</si>
  <si>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</si>
  <si>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</si>
  <si>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</si>
  <si>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</si>
  <si>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</si>
  <si>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</si>
  <si>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</si>
  <si>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</si>
  <si>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</si>
  <si>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</si>
  <si>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</si>
  <si>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</si>
  <si>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</si>
  <si>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</si>
  <si>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</si>
  <si>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</si>
  <si>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</si>
  <si>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</si>
  <si>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</si>
  <si>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</si>
  <si>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</si>
  <si>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</si>
  <si>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</si>
  <si>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</si>
  <si>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</si>
  <si>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</si>
  <si>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</si>
  <si>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</si>
  <si>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</si>
  <si>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</si>
  <si>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</si>
  <si>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</si>
  <si>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</si>
  <si>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</si>
  <si>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</si>
  <si>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</si>
  <si>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</si>
  <si>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</si>
  <si>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</si>
  <si>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</si>
  <si>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</si>
  <si>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</si>
  <si>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</si>
  <si>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</si>
  <si>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</si>
  <si>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</si>
  <si>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</si>
  <si>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</si>
  <si>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</si>
  <si>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</si>
  <si>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</si>
  <si>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</si>
  <si>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</si>
  <si>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</si>
  <si>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</si>
  <si>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</si>
  <si>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</si>
  <si>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</si>
  <si>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</si>
  <si>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</si>
  <si>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</si>
  <si>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</si>
  <si>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</si>
  <si>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</si>
  <si>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</si>
  <si>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</si>
  <si>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</si>
  <si>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</si>
  <si>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</si>
  <si>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</si>
  <si>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</si>
  <si>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</si>
  <si>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</si>
  <si>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</si>
  <si>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</si>
  <si>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</si>
  <si>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</si>
  <si>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</si>
  <si>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</si>
  <si>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</si>
  <si>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</si>
  <si>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</si>
  <si>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</si>
  <si>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</si>
  <si>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</si>
  <si>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</si>
  <si>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</si>
  <si>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</si>
  <si>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</si>
  <si>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</si>
  <si>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</si>
  <si>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</si>
  <si>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</si>
  <si>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</si>
  <si>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</si>
  <si>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</si>
  <si>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</si>
  <si>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</si>
  <si>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</si>
  <si>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</si>
  <si>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</si>
  <si>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</si>
  <si>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</si>
  <si>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</si>
  <si>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</si>
  <si>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</si>
  <si>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</si>
  <si>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</si>
  <si>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</si>
  <si>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</si>
  <si>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</si>
  <si>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</si>
  <si>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</si>
  <si>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</si>
  <si>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</si>
  <si>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</si>
  <si>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</si>
  <si>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</si>
  <si>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</si>
  <si>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</si>
  <si>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</si>
  <si>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</si>
  <si>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</si>
  <si>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</si>
  <si>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</si>
  <si>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</si>
  <si>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</si>
  <si>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</si>
  <si>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</si>
  <si>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</si>
  <si>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</si>
  <si>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</si>
  <si>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</si>
  <si>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</si>
  <si>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</si>
  <si>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</si>
  <si>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</si>
  <si>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</si>
  <si>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</si>
  <si>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</si>
  <si>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</si>
  <si>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</si>
  <si>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</si>
  <si>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</si>
  <si>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</si>
  <si>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</si>
  <si>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</si>
  <si>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</si>
  <si>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</si>
  <si>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</si>
  <si>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</si>
  <si>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</si>
  <si>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</si>
  <si>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</si>
  <si>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</si>
  <si>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</si>
  <si>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</si>
  <si>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</si>
  <si>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</si>
  <si>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</si>
  <si>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</si>
  <si>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</si>
  <si>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</si>
  <si>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</si>
  <si>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</si>
  <si>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</si>
  <si>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</si>
  <si>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</si>
  <si>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</si>
  <si>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</si>
  <si>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</si>
  <si>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</si>
  <si>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</si>
  <si>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</si>
  <si>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</si>
  <si>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</si>
  <si>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</si>
  <si>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</si>
  <si>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</si>
  <si>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</si>
  <si>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</si>
  <si>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</si>
  <si>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</si>
  <si>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</si>
  <si>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</si>
  <si>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</si>
  <si>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</si>
  <si>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</si>
  <si>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</si>
  <si>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</si>
  <si>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</si>
  <si>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</si>
  <si>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</si>
  <si>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</si>
  <si>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</si>
  <si>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</si>
  <si>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</si>
  <si>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</si>
  <si>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</si>
  <si>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</si>
  <si>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</si>
  <si>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</si>
  <si>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</si>
  <si>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</si>
  <si>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</si>
  <si>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</si>
  <si>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</si>
  <si>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</si>
  <si>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</si>
  <si>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</si>
  <si>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</si>
  <si>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</si>
  <si>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</si>
  <si>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</si>
  <si>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</si>
  <si>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</si>
  <si>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</si>
  <si>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</si>
  <si>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</si>
  <si>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</si>
  <si>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</si>
  <si>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</si>
  <si>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</si>
  <si>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</si>
  <si>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</si>
  <si>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</si>
  <si>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</si>
  <si>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</si>
  <si>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</si>
  <si>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</si>
  <si>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</si>
  <si>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</si>
  <si>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</si>
  <si>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</si>
  <si>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</si>
  <si>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</si>
  <si>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</si>
  <si>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</si>
  <si>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</si>
  <si>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</si>
  <si>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</si>
  <si>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</si>
  <si>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</si>
  <si>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</si>
  <si>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</si>
  <si>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</si>
  <si>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</si>
  <si>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</si>
  <si>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</si>
  <si>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</si>
  <si>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</si>
  <si>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</si>
  <si>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</si>
  <si>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</si>
  <si>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</si>
  <si>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</si>
  <si>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</si>
  <si>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</si>
  <si>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</si>
  <si>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</si>
  <si>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</si>
  <si>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</si>
  <si>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</si>
  <si>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</si>
  <si>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</si>
  <si>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</si>
  <si>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</si>
  <si>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</si>
  <si>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</si>
  <si>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</si>
  <si>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</si>
  <si>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</si>
  <si>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</si>
  <si>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</si>
  <si>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</si>
  <si>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</si>
  <si>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</si>
  <si>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</si>
  <si>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</si>
  <si>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</si>
  <si>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</si>
  <si>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</si>
  <si>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</si>
  <si>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</si>
  <si>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</si>
  <si>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</si>
  <si>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</si>
  <si>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</si>
  <si>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</si>
  <si>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</si>
  <si>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</si>
  <si>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</si>
  <si>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</si>
  <si>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</si>
  <si>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</si>
  <si>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</si>
  <si>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</si>
  <si>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</si>
  <si>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</si>
  <si>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</si>
  <si>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</si>
  <si>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</si>
  <si>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</si>
  <si>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</si>
  <si>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</si>
  <si>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</si>
  <si>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</si>
  <si>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</si>
  <si>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</si>
  <si>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</si>
  <si>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</si>
  <si>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</si>
  <si>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</si>
  <si>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</si>
  <si>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</si>
  <si>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</si>
  <si>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</si>
  <si>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</si>
  <si>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</si>
  <si>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</si>
  <si>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</si>
  <si>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</si>
  <si>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</si>
  <si>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</si>
  <si>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</si>
  <si>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</si>
  <si>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</si>
  <si>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</si>
  <si>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</si>
  <si>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</si>
  <si>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</si>
  <si>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</si>
  <si>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</si>
  <si>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</si>
  <si>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</si>
  <si>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</si>
  <si>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</si>
  <si>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</si>
  <si>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</si>
  <si>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</si>
  <si>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</si>
  <si>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</si>
  <si>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</si>
  <si>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</si>
  <si>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</si>
  <si>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</si>
  <si>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</si>
  <si>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</si>
  <si>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</si>
  <si>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</si>
  <si>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</si>
  <si>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</si>
  <si>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</si>
  <si>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</si>
  <si>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</si>
  <si>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</si>
  <si>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</si>
  <si>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</si>
  <si>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</si>
  <si>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</si>
  <si>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</si>
  <si>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</si>
  <si>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</si>
  <si>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</si>
  <si>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</si>
  <si>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</si>
  <si>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</si>
  <si>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</si>
  <si>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</si>
  <si>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</si>
  <si>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</si>
  <si>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</si>
  <si>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</si>
  <si>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</si>
  <si>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</si>
  <si>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</si>
  <si>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</si>
  <si>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</si>
  <si>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</si>
  <si>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</si>
  <si>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</si>
  <si>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</si>
  <si>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</si>
  <si>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</si>
  <si>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</si>
  <si>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</si>
  <si>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</si>
  <si>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</si>
  <si>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</si>
  <si>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</si>
  <si>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</si>
  <si>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</si>
  <si>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</si>
  <si>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</si>
  <si>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</si>
  <si>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</si>
  <si>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</si>
  <si>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</si>
  <si>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</si>
  <si>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</si>
  <si>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</si>
  <si>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</si>
  <si>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</si>
  <si>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</si>
  <si>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</si>
  <si>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</si>
  <si>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</si>
  <si>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</si>
  <si>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</si>
  <si>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</si>
  <si>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</si>
  <si>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</si>
  <si>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</si>
  <si>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</si>
  <si>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</si>
  <si>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</si>
  <si>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</si>
  <si>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</si>
  <si>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</si>
  <si>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</si>
  <si>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</si>
  <si>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</si>
  <si>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</si>
  <si>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</si>
  <si>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</si>
  <si>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</si>
  <si>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</si>
  <si>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</si>
  <si>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</si>
  <si>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</si>
  <si>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</si>
  <si>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</si>
  <si>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</si>
  <si>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</si>
  <si>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</si>
  <si>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</si>
  <si>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</si>
  <si>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</si>
  <si>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</si>
  <si>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</si>
  <si>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</si>
  <si>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</si>
  <si>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</si>
  <si>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</si>
  <si>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</si>
  <si>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</si>
  <si>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</si>
  <si>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</si>
  <si>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</si>
  <si>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</si>
  <si>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</si>
  <si>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</si>
  <si>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</si>
  <si>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</si>
  <si>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</si>
  <si>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</si>
  <si>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</si>
  <si>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</si>
  <si>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</si>
  <si>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</si>
  <si>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</si>
  <si>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</si>
  <si>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</si>
  <si>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</si>
  <si>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</si>
  <si>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</si>
  <si>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</si>
  <si>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</si>
  <si>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</si>
  <si>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</si>
  <si>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</si>
  <si>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</si>
  <si>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</si>
  <si>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</si>
  <si>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</si>
  <si>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</si>
  <si>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</si>
  <si>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</si>
  <si>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</si>
  <si>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</si>
  <si>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</si>
  <si>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</si>
  <si>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</si>
  <si>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</si>
  <si>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</si>
  <si>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</si>
  <si>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</si>
  <si>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</si>
  <si>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</si>
  <si>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</si>
  <si>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</si>
  <si>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</si>
  <si>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</si>
  <si>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</si>
  <si>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</si>
  <si>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</si>
  <si>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</si>
  <si>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</si>
  <si>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</si>
  <si>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</si>
  <si>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</si>
  <si>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</si>
  <si>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</si>
  <si>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</si>
  <si>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</si>
  <si>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</si>
  <si>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</si>
  <si>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</si>
  <si>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</si>
  <si>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</si>
  <si>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</si>
  <si>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</si>
  <si>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</si>
  <si>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</si>
  <si>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</si>
  <si>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</si>
  <si>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</si>
  <si>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</si>
  <si>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</si>
  <si>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</si>
  <si>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</si>
  <si>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</si>
  <si>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</si>
  <si>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</si>
  <si>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</si>
  <si>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</si>
  <si>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</si>
  <si>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</si>
  <si>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</si>
  <si>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</si>
  <si>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</si>
  <si>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</si>
  <si>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</si>
  <si>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</si>
  <si>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</si>
  <si>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</si>
  <si>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</si>
  <si>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</si>
  <si>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</si>
  <si>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</si>
  <si>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</si>
  <si>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</si>
  <si>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</si>
  <si>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</si>
  <si>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</si>
  <si>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</si>
  <si>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</si>
  <si>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</si>
  <si>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</si>
  <si>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</si>
  <si>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</si>
  <si>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</si>
  <si>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</si>
  <si>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</si>
  <si>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</si>
  <si>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</si>
  <si>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</si>
  <si>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</si>
  <si>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</si>
  <si>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</si>
  <si>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</si>
  <si>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</si>
  <si>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</si>
  <si>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</si>
  <si>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</si>
  <si>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</si>
  <si>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</si>
  <si>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</si>
  <si>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</si>
  <si>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</si>
  <si>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</si>
  <si>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</si>
  <si>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</si>
  <si>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</si>
  <si>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</si>
  <si>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</si>
  <si>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</si>
  <si>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</si>
  <si>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</si>
  <si>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</si>
  <si>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</si>
  <si>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</si>
  <si>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</si>
  <si>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</si>
  <si>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</si>
  <si>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</si>
  <si>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</si>
  <si>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</si>
  <si>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</si>
  <si>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</si>
  <si>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</si>
  <si>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</si>
  <si>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</si>
  <si>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</si>
  <si>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</si>
  <si>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</si>
  <si>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</si>
  <si>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</si>
  <si>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</si>
  <si>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</si>
  <si>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</si>
  <si>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</si>
  <si>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</si>
  <si>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</si>
  <si>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</si>
  <si>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</si>
  <si>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</si>
  <si>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</si>
  <si>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</si>
  <si>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</si>
  <si>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</si>
  <si>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</si>
  <si>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</si>
  <si>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</si>
  <si>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</si>
  <si>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</si>
  <si>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</si>
  <si>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</si>
  <si>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</si>
  <si>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</si>
  <si>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</si>
  <si>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</si>
  <si>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</si>
  <si>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</si>
  <si>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</si>
  <si>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</si>
  <si>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</si>
  <si>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</si>
  <si>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</si>
  <si>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</si>
  <si>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</si>
  <si>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</si>
  <si>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</si>
  <si>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</si>
  <si>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</si>
  <si>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</si>
  <si>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</si>
  <si>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</si>
  <si>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</si>
  <si>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</si>
  <si>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</si>
  <si>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</si>
  <si>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</si>
  <si>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</si>
  <si>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</si>
  <si>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</si>
  <si>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</si>
  <si>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</si>
  <si>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</si>
  <si>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</si>
  <si>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</si>
  <si>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</si>
  <si>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</si>
  <si>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</si>
  <si>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</si>
  <si>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</si>
  <si>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</si>
  <si>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</si>
  <si>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</si>
  <si>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</si>
  <si>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</si>
  <si>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</si>
  <si>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</si>
  <si>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</si>
  <si>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</si>
  <si>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</si>
  <si>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</si>
  <si>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</si>
  <si>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</si>
  <si>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</si>
  <si>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</si>
  <si>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</si>
  <si>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</si>
  <si>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</si>
  <si>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</si>
  <si>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</si>
  <si>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</si>
  <si>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</si>
  <si>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</si>
  <si>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</si>
  <si>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</si>
  <si>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</si>
  <si>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</si>
  <si>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</si>
  <si>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</si>
  <si>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</si>
  <si>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</si>
  <si>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</si>
  <si>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</si>
  <si>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</si>
  <si>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</si>
  <si>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</si>
  <si>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</si>
  <si>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</si>
  <si>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</si>
  <si>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</si>
  <si>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</si>
  <si>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</si>
  <si>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</si>
  <si>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</si>
  <si>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</si>
  <si>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</si>
  <si>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</si>
  <si>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</si>
  <si>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</si>
  <si>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</si>
  <si>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</si>
  <si>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</si>
  <si>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</si>
  <si>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</si>
  <si>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</si>
  <si>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</si>
  <si>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</si>
  <si>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</si>
  <si>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</si>
  <si>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</si>
  <si>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</si>
  <si>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</si>
  <si>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</si>
  <si>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</si>
  <si>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</si>
  <si>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</si>
  <si>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</si>
  <si>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</si>
  <si>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</si>
  <si>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</si>
  <si>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</si>
  <si>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</si>
  <si>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</si>
  <si>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</si>
  <si>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</si>
  <si>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</si>
  <si>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</si>
  <si>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</si>
  <si>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</si>
  <si>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</si>
  <si>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</si>
  <si>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</si>
  <si>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</si>
  <si>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</si>
  <si>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</si>
  <si>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</si>
  <si>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</si>
  <si>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</si>
  <si>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</si>
  <si>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</si>
  <si>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</si>
  <si>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</si>
  <si>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</si>
  <si>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</si>
  <si>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</si>
  <si>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</si>
  <si>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</si>
  <si>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</si>
  <si>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</si>
  <si>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</si>
  <si>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</si>
  <si>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</si>
  <si>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</si>
  <si>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</si>
  <si>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</si>
  <si>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</si>
  <si>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</si>
  <si>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</si>
  <si>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</si>
  <si>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</si>
  <si>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</si>
  <si>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</si>
  <si>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</si>
  <si>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</si>
  <si>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</si>
  <si>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</si>
  <si>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</si>
  <si>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</si>
  <si>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</si>
  <si>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</si>
  <si>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</si>
  <si>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</si>
  <si>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</si>
  <si>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</si>
  <si>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</si>
  <si>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</si>
  <si>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</si>
  <si>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</si>
  <si>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</si>
  <si>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</si>
  <si>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</si>
  <si>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</si>
  <si>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</si>
  <si>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</si>
  <si>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</si>
  <si>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</si>
  <si>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</si>
  <si>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</si>
  <si>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</si>
  <si>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</si>
  <si>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</si>
  <si>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</si>
  <si>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</si>
  <si>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</si>
  <si>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</si>
  <si>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</si>
  <si>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</si>
  <si>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</si>
  <si>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</si>
  <si>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</si>
  <si>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</si>
  <si>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</si>
  <si>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</si>
  <si>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</si>
  <si>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</si>
  <si>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</si>
  <si>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</si>
  <si>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</si>
  <si>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</si>
  <si>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</si>
  <si>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</si>
  <si>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</si>
  <si>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</si>
  <si>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</si>
  <si>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</si>
  <si>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</si>
  <si>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</si>
  <si>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</si>
  <si>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</si>
  <si>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</si>
  <si>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</si>
  <si>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</si>
  <si>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</si>
  <si>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</si>
  <si>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</si>
  <si>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</si>
  <si>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</si>
  <si>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</si>
  <si>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</si>
  <si>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</si>
  <si>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</si>
  <si>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</si>
  <si>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</si>
  <si>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</si>
  <si>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</si>
  <si>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</si>
  <si>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</si>
  <si>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</si>
  <si>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</si>
  <si>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</si>
  <si>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</si>
  <si>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</si>
  <si>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</si>
  <si>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</si>
  <si>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</si>
  <si>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</si>
  <si>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</si>
  <si>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</si>
  <si>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</si>
  <si>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</si>
  <si>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</si>
  <si>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</si>
  <si>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</si>
  <si>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</si>
  <si>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</si>
  <si>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</si>
  <si>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</si>
  <si>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</si>
  <si>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</si>
  <si>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</si>
  <si>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</si>
  <si>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</si>
  <si>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</si>
  <si>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</si>
  <si>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</si>
  <si>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</si>
  <si>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</si>
  <si>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</si>
  <si>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</si>
  <si>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</si>
  <si>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</si>
  <si>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</si>
  <si>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</si>
  <si>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</si>
  <si>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</si>
  <si>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</si>
  <si>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</si>
  <si>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</si>
  <si>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</si>
  <si>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</si>
  <si>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</si>
  <si>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</si>
  <si>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</si>
  <si>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</si>
  <si>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</si>
  <si>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</si>
  <si>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</si>
  <si>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</si>
  <si>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</si>
  <si>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</si>
  <si>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</si>
  <si>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</si>
  <si>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</si>
  <si>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</si>
  <si>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</si>
  <si>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</si>
  <si>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</si>
  <si>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</si>
  <si>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</si>
  <si>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</si>
  <si>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</si>
  <si>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</si>
  <si>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</si>
  <si>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</si>
  <si>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</si>
  <si>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</si>
  <si>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</si>
  <si>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</si>
  <si>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</si>
  <si>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</si>
  <si>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</si>
  <si>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</si>
  <si>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</si>
  <si>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</si>
  <si>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</si>
  <si>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</si>
  <si>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</si>
  <si>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</si>
  <si>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</si>
  <si>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</si>
  <si>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</si>
  <si>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</si>
  <si>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</si>
  <si>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</si>
  <si>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</si>
  <si>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</si>
  <si>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</si>
  <si>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</si>
  <si>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</si>
  <si>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</si>
  <si>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</si>
  <si>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</si>
  <si>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</si>
  <si>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</si>
  <si>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</si>
  <si>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</si>
  <si>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</si>
  <si>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</si>
  <si>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</si>
  <si>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</si>
  <si>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</si>
  <si>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</si>
  <si>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</si>
  <si>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</si>
  <si>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</si>
  <si>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</si>
  <si>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</si>
  <si>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</si>
  <si>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</si>
  <si>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</si>
  <si>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</si>
  <si>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</si>
  <si>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</si>
  <si>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</si>
  <si>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</si>
  <si>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</si>
  <si>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</si>
  <si>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</si>
  <si>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</si>
  <si>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</si>
  <si>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</si>
  <si>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</si>
  <si>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</si>
  <si>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</si>
  <si>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</si>
  <si>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</si>
  <si>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</si>
  <si>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</si>
  <si>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</si>
  <si>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</si>
  <si>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</si>
  <si>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</si>
  <si>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</si>
  <si>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</si>
  <si>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</si>
  <si>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</si>
  <si>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</si>
  <si>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</si>
  <si>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</si>
  <si>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</si>
  <si>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</si>
  <si>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</si>
  <si>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</si>
  <si>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</si>
  <si>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</si>
  <si>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</si>
  <si>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</si>
  <si>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</si>
  <si>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</si>
  <si>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</si>
  <si>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</si>
  <si>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</si>
  <si>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</si>
  <si>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</si>
  <si>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</si>
  <si>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</si>
  <si>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</si>
  <si>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</si>
  <si>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</si>
  <si>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</si>
  <si>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</si>
  <si>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</si>
  <si>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</si>
  <si>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</si>
  <si>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</si>
  <si>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</si>
  <si>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</si>
  <si>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</si>
  <si>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</si>
  <si>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</si>
  <si>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</si>
  <si>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</si>
  <si>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</si>
  <si>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</si>
  <si>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</si>
  <si>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</si>
  <si>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</si>
  <si>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</si>
  <si>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</si>
  <si>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</si>
  <si>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</si>
  <si>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</si>
  <si>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</si>
  <si>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</si>
  <si>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</si>
  <si>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</si>
  <si>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</si>
  <si>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</si>
  <si>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</si>
  <si>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</si>
  <si>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</si>
  <si>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</si>
  <si>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</si>
  <si>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</si>
  <si>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</si>
  <si>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</si>
  <si>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</si>
  <si>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</si>
  <si>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</si>
  <si>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</si>
  <si>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</si>
  <si>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</si>
  <si>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</si>
  <si>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</si>
  <si>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</si>
  <si>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</si>
  <si>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</si>
  <si>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</si>
  <si>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</si>
  <si>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</si>
  <si>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</si>
  <si>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</si>
  <si>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</si>
  <si>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</si>
  <si>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</si>
  <si>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</si>
  <si>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</si>
  <si>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</si>
  <si>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</si>
  <si>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</si>
  <si>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</si>
  <si>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</si>
  <si>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</si>
  <si>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</si>
  <si>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</si>
  <si>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</si>
  <si>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</si>
  <si>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</si>
  <si>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</si>
  <si>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</si>
  <si>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</si>
  <si>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</si>
  <si>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</si>
  <si>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</si>
  <si>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</si>
  <si>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</si>
  <si>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</si>
  <si>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</si>
  <si>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</si>
  <si>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</si>
  <si>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</si>
  <si>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</si>
  <si>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</si>
  <si>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</si>
  <si>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</si>
  <si>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</si>
  <si>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</si>
  <si>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</si>
  <si>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</si>
  <si>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</si>
  <si>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</si>
  <si>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</si>
  <si>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</si>
  <si>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</si>
  <si>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</si>
  <si>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</si>
  <si>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</si>
  <si>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</si>
  <si>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</si>
  <si>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</si>
  <si>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</si>
  <si>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</si>
  <si>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</si>
  <si>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</si>
  <si>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</si>
  <si>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</si>
  <si>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</si>
  <si>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</si>
  <si>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</si>
  <si>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</si>
  <si>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</si>
  <si>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</si>
  <si>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</si>
  <si>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</si>
  <si>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</si>
  <si>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</si>
  <si>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</si>
  <si>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</si>
  <si>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</si>
  <si>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</si>
  <si>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</si>
  <si>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</si>
  <si>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</si>
  <si>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</si>
  <si>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</si>
  <si>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</si>
  <si>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</si>
  <si>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</si>
  <si>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</si>
  <si>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</si>
  <si>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</si>
  <si>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</si>
  <si>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</si>
  <si>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</si>
  <si>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</si>
  <si>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</si>
  <si>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</si>
  <si>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</si>
  <si>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</si>
  <si>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</si>
  <si>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</si>
  <si>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</si>
  <si>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</si>
  <si>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</si>
  <si>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</si>
  <si>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</si>
  <si>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</si>
  <si>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</si>
  <si>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</si>
  <si>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</si>
  <si>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</si>
  <si>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</si>
  <si>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</si>
  <si>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</si>
  <si>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</si>
  <si>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</si>
  <si>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</si>
  <si>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</si>
  <si>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</si>
  <si>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</si>
  <si>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</si>
  <si>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</si>
  <si>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</si>
  <si>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</si>
  <si>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</si>
  <si>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</si>
  <si>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</si>
  <si>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</si>
  <si>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</si>
  <si>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</si>
  <si>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</si>
  <si>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</si>
  <si>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</si>
  <si>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</si>
  <si>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</si>
  <si>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</si>
  <si>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</si>
  <si>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</si>
  <si>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</si>
  <si>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</si>
  <si>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</si>
  <si>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</si>
  <si>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</si>
  <si>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</si>
  <si>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</si>
  <si>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</si>
  <si>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</si>
  <si>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</si>
  <si>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</si>
  <si>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</si>
  <si>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</si>
  <si>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</si>
  <si>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</si>
  <si>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</si>
  <si>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</si>
  <si>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</si>
  <si>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</si>
  <si>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</si>
  <si>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</si>
  <si>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</si>
  <si>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</si>
  <si>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</si>
  <si>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</si>
  <si>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</si>
  <si>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</si>
  <si>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</si>
  <si>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</si>
  <si>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</si>
  <si>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</si>
  <si>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</si>
  <si>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</si>
  <si>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</si>
  <si>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</si>
  <si>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</si>
  <si>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</si>
  <si>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</si>
  <si>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</si>
  <si>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</si>
  <si>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</si>
  <si>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</si>
  <si>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</si>
  <si>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</si>
  <si>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</si>
  <si>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</si>
  <si>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</si>
  <si>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</si>
  <si>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</si>
  <si>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</si>
  <si>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</si>
  <si>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</si>
  <si>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</si>
  <si>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</si>
  <si>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</si>
  <si>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</si>
  <si>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</si>
  <si>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</si>
  <si>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</si>
  <si>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</si>
  <si>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</si>
  <si>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</si>
  <si>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</si>
  <si>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</si>
  <si>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</si>
  <si>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</si>
  <si>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</si>
  <si>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</si>
  <si>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</si>
  <si>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</si>
  <si>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</si>
  <si>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</si>
  <si>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</si>
  <si>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</si>
  <si>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</si>
  <si>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</si>
  <si>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</si>
  <si>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</si>
  <si>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</si>
  <si>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</si>
  <si>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</si>
  <si>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</si>
  <si>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</si>
  <si>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</si>
  <si>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</si>
  <si>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</si>
  <si>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</si>
  <si>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</si>
  <si>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</si>
  <si>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</si>
  <si>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</si>
  <si>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</si>
  <si>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</si>
  <si>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</si>
  <si>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</si>
  <si>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</si>
  <si>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</si>
  <si>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</si>
  <si>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</si>
  <si>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</si>
  <si>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</si>
  <si>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</si>
  <si>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</si>
  <si>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</si>
  <si>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</si>
  <si>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</si>
  <si>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</si>
  <si>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</si>
  <si>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</si>
  <si>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</si>
  <si>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</si>
  <si>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</si>
  <si>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</si>
  <si>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</si>
  <si>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</si>
  <si>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</si>
  <si>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</si>
  <si>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</si>
  <si>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</si>
  <si>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</si>
  <si>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</si>
  <si>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</si>
  <si>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</si>
  <si>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</si>
  <si>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</si>
  <si>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</si>
  <si>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</si>
  <si>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</si>
  <si>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</si>
  <si>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</si>
  <si>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</si>
  <si>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</si>
  <si>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</si>
  <si>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</si>
  <si>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</si>
  <si>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</si>
  <si>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</si>
  <si>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</si>
  <si>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</si>
  <si>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</si>
  <si>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</si>
  <si>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</si>
  <si>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</si>
  <si>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</si>
  <si>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</si>
  <si>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</si>
  <si>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</si>
  <si>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</si>
  <si>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</si>
  <si>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</si>
  <si>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</si>
  <si>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</si>
  <si>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</si>
  <si>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</si>
  <si>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</si>
  <si>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</si>
  <si>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</si>
  <si>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</si>
  <si>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</si>
  <si>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</si>
  <si>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</si>
  <si>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</si>
  <si>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</si>
  <si>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</si>
  <si>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</si>
  <si>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</si>
  <si>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</si>
  <si>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</si>
  <si>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</si>
  <si>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</si>
  <si>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</si>
  <si>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</si>
  <si>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</si>
  <si>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</si>
  <si>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</si>
  <si>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</si>
  <si>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</si>
  <si>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</si>
  <si>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</si>
  <si>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</si>
  <si>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</si>
  <si>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</si>
  <si>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</si>
  <si>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</si>
  <si>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</si>
  <si>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</si>
  <si>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</si>
  <si>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</si>
  <si>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</si>
  <si>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</si>
  <si>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</si>
  <si>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</si>
  <si>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</si>
  <si>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</si>
  <si>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</si>
  <si>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</si>
  <si>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</si>
  <si>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</si>
  <si>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</si>
  <si>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</si>
  <si>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</si>
  <si>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</si>
  <si>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</si>
  <si>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</si>
  <si>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</si>
  <si>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</si>
  <si>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</si>
  <si>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</si>
  <si>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</si>
  <si>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</si>
  <si>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</si>
  <si>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</si>
  <si>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</si>
  <si>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</si>
  <si>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</si>
  <si>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</si>
  <si>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</si>
  <si>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</si>
  <si>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</si>
  <si>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</si>
  <si>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</si>
  <si>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</si>
  <si>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</si>
  <si>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</si>
  <si>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2021-25-10000831</t>
  </si>
  <si>
    <t>CUNDINAMARCA SIN INDIFERENCIA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</si>
</sst>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168"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44193.569866550926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516</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2762</v>
      </c>
      <c r="G20" s="5"/>
      <c r="H20" s="214"/>
      <c r="I20" s="145" t="s">
        <v>516</v>
      </c>
      <c r="J20" s="146" t="s">
        <v>598</v>
      </c>
      <c r="K20" s="147">
        <v>1521316377</v>
      </c>
      <c r="L20" s="148">
        <v>44221</v>
      </c>
      <c r="M20" s="148">
        <v>44561</v>
      </c>
      <c r="N20" s="131">
        <f>+(M20-L20)/30</f>
        <v>11.333333333333334</v>
      </c>
      <c r="O20" s="134"/>
      <c r="U20" s="130"/>
      <c r="V20" s="107">
        <f ca="1">NOW()</f>
        <v>44193.569866550926</v>
      </c>
      <c r="W20" s="107">
        <f ca="1">NOW()</f>
        <v>44193.569866550926</v>
      </c>
    </row>
    <row r="21" spans="1:23" ht="30" customHeight="1" outlineLevel="1" x14ac:dyDescent="0.25">
      <c r="A21" s="9"/>
      <c r="B21" s="72"/>
      <c r="C21" s="5"/>
      <c r="D21" s="5"/>
      <c r="E21" s="5"/>
      <c r="F21" s="5"/>
      <c r="G21" s="5"/>
      <c r="H21" s="71"/>
      <c r="I21" s="145" t="s">
        <v>516</v>
      </c>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31947643.917000003</v>
      </c>
      <c r="F185" s="94"/>
      <c r="G185" s="95"/>
      <c r="H185" s="90"/>
      <c r="I185" s="92" t="s">
        <v>2632</v>
      </c>
      <c r="J185" s="180">
        <f>M179</f>
        <v>0.02</v>
      </c>
      <c r="K185" s="233" t="s">
        <v>2633</v>
      </c>
      <c r="L185" s="233"/>
      <c r="M185" s="96">
        <f>+J185*K20</f>
        <v>30426327.539999999</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D164" zoomScale="85" zoomScaleNormal="85" zoomScaleSheetLayoutView="40" zoomScalePageLayoutView="40" workbookViewId="0">
      <selection activeCell="H184" sqref="H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44193.569866550926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516</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2762</v>
      </c>
      <c r="G20" s="5"/>
      <c r="H20" s="214"/>
      <c r="I20" s="145" t="s">
        <v>516</v>
      </c>
      <c r="J20" s="146" t="s">
        <v>598</v>
      </c>
      <c r="K20" s="147">
        <v>1521316377</v>
      </c>
      <c r="L20" s="148">
        <v>44221</v>
      </c>
      <c r="M20" s="148">
        <v>44561</v>
      </c>
      <c r="N20" s="131">
        <f>+(M20-L20)/30</f>
        <v>11.333333333333334</v>
      </c>
      <c r="O20" s="134"/>
      <c r="U20" s="130"/>
      <c r="V20" s="107">
        <f ca="1">NOW()</f>
        <v>44193.569866550926</v>
      </c>
      <c r="W20" s="107">
        <f ca="1">NOW()</f>
        <v>44193.569866550926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47160807.686999999</v>
      </c>
      <c r="F185" s="94"/>
      <c r="G185" s="95"/>
      <c r="H185" s="90"/>
      <c r="I185" s="92" t="s">
        <v>2632</v>
      </c>
      <c r="J185" s="180">
        <f>M179</f>
        <v>0.05</v>
      </c>
      <c r="K185" s="233" t="s">
        <v>2633</v>
      </c>
      <c r="L185" s="233"/>
      <c r="M185" s="96">
        <f>+J185*K20</f>
        <v>76065818.850000009</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44193.569866550926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44193.569866550926</v>
      </c>
      <c r="W20" s="107">
        <f ca="1">NOW()</f>
        <v>44193.569866550926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44193.569866550926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44193.569866550926</v>
      </c>
      <c r="W20" s="107">
        <f ca="1">NOW()</f>
        <v>44193.569866550926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44193.569866550926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44193.569866550926</v>
      </c>
      <c r="W20" s="107">
        <f ca="1">NOW()</f>
        <v>44193.569866550926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44193.569866550926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44193.569866550926</v>
      </c>
      <c r="W20" s="107">
        <f ca="1">NOW()</f>
        <v>44193.569866550926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2020-12-28T18:40:37Z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