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10000399\"/>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<sst xmlns="http://schemas.openxmlformats.org/spreadsheetml/2006/main" count="5358" uniqueCount="2743">
  <si>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</si>
  <si>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</si>
  <si>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</si>
  <si>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</si>
  <si>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</si>
  <si>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</si>
  <si>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</si>
  <si>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</si>
  <si>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</si>
  <si>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</si>
  <si>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</si>
  <si>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</si>
  <si>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</si>
  <si>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</si>
  <si>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</si>
  <si>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</si>
  <si>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</si>
  <si>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</si>
  <si>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</si>
  <si>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</si>
  <si>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</si>
  <si>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</si>
  <si>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</si>
  <si>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</si>
  <si>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</si>
  <si>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</si>
  <si>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</si>
  <si>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</si>
  <si>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</si>
  <si>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</si>
  <si>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</si>
  <si>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</si>
  <si>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</si>
  <si>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</si>
  <si>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</si>
  <si>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</si>
  <si>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</si>
  <si>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</si>
  <si>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</si>
  <si>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</si>
  <si>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</si>
  <si>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</si>
  <si>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</si>
  <si>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</si>
  <si>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</si>
  <si>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</si>
  <si>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</si>
  <si>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</si>
  <si>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</si>
  <si>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</si>
  <si>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</si>
  <si>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</si>
  <si>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</si>
  <si>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</si>
  <si>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</si>
  <si>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</si>
  <si>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</si>
  <si>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</si>
  <si>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</si>
  <si>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</si>
  <si>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</si>
  <si>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</si>
  <si>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</si>
  <si>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</si>
  <si>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</si>
  <si>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</si>
  <si>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</si>
  <si>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</si>
  <si>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</si>
  <si>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</si>
  <si>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</si>
  <si>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</si>
  <si>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</si>
  <si>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</si>
  <si>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</si>
  <si>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</si>
  <si>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</si>
  <si>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</si>
  <si>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</si>
  <si>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</si>
  <si>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</si>
  <si>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</si>
  <si>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</si>
  <si>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</si>
  <si>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</si>
  <si>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</si>
  <si>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</si>
  <si>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</si>
  <si>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</si>
  <si>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</si>
  <si>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</si>
  <si>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</si>
  <si>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</si>
  <si>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</si>
  <si>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</si>
  <si>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</si>
  <si>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</si>
  <si>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</si>
  <si>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</si>
  <si>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</si>
  <si>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</si>
  <si>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</si>
  <si>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</si>
  <si>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</si>
  <si>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</si>
  <si>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</si>
  <si>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</si>
  <si>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</si>
  <si>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</si>
  <si>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</si>
  <si>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</si>
  <si>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</si>
  <si>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</si>
  <si>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</si>
  <si>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</si>
  <si>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</si>
  <si>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</si>
  <si>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</si>
  <si>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</si>
  <si>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</si>
  <si>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</si>
  <si>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</si>
  <si>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</si>
  <si>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</si>
  <si>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</si>
  <si>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</si>
  <si>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</si>
  <si>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</si>
  <si>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</si>
  <si>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</si>
  <si>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</si>
  <si>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</si>
  <si>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</si>
  <si>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</si>
  <si>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</si>
  <si>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</si>
  <si>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</si>
  <si>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</si>
  <si>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</si>
  <si>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</si>
  <si>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</si>
  <si>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</si>
  <si>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</si>
  <si>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</si>
  <si>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</si>
  <si>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</si>
  <si>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</si>
  <si>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</si>
  <si>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</si>
  <si>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</si>
  <si>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</si>
  <si>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</si>
  <si>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</si>
  <si>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</si>
  <si>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</si>
  <si>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</si>
  <si>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</si>
  <si>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</si>
  <si>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</si>
  <si>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</si>
  <si>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</si>
  <si>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</si>
  <si>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</si>
  <si>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</si>
  <si>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</si>
  <si>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</si>
  <si>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</si>
  <si>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</si>
  <si>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</si>
  <si>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</si>
  <si>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</si>
  <si>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</si>
  <si>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</si>
  <si>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</si>
  <si>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</si>
  <si>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</si>
  <si>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</si>
  <si>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</si>
  <si>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</si>
  <si>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</si>
  <si>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</si>
  <si>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</si>
  <si>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</si>
  <si>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</si>
  <si>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</si>
  <si>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</si>
  <si>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</si>
  <si>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</si>
  <si>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</si>
  <si>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</si>
  <si>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</si>
  <si>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</si>
  <si>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</si>
  <si>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</si>
  <si>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</si>
  <si>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</si>
  <si>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</si>
  <si>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</si>
  <si>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</si>
  <si>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</si>
  <si>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</si>
  <si>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</si>
  <si>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</si>
  <si>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</si>
  <si>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</si>
  <si>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</si>
  <si>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</si>
  <si>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</si>
  <si>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</si>
  <si>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</si>
  <si>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</si>
  <si>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</si>
  <si>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</si>
  <si>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</si>
  <si>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</si>
  <si>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</si>
  <si>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</si>
  <si>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</si>
  <si>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</si>
  <si>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</si>
  <si>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</si>
  <si>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</si>
  <si>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</si>
  <si>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</si>
  <si>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</si>
  <si>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</si>
  <si>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</si>
  <si>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</si>
  <si>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</si>
  <si>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</si>
  <si>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</si>
  <si>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</si>
  <si>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</si>
  <si>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</si>
  <si>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</si>
  <si>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</si>
  <si>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</si>
  <si>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</si>
  <si>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</si>
  <si>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</si>
  <si>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</si>
  <si>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</si>
  <si>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</si>
  <si>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</si>
  <si>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</si>
  <si>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</si>
  <si>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</si>
  <si>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</si>
  <si>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</si>
  <si>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</si>
  <si>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</si>
  <si>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</si>
  <si>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</si>
  <si>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</si>
  <si>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</si>
  <si>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</si>
  <si>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</si>
  <si>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</si>
  <si>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</si>
  <si>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</si>
  <si>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</si>
  <si>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</si>
  <si>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</si>
  <si>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</si>
  <si>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</si>
  <si>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</si>
  <si>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</si>
  <si>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</si>
  <si>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</si>
  <si>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</si>
  <si>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</si>
  <si>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</si>
  <si>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</si>
  <si>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</si>
  <si>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</si>
  <si>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</si>
  <si>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</si>
  <si>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</si>
  <si>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</si>
  <si>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</si>
  <si>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</si>
  <si>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</si>
  <si>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</si>
  <si>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</si>
  <si>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</si>
  <si>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</si>
  <si>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</si>
  <si>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</si>
  <si>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</si>
  <si>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</si>
  <si>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</si>
  <si>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</si>
  <si>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</si>
  <si>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</si>
  <si>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</si>
  <si>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</si>
  <si>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</si>
  <si>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</si>
  <si>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</si>
  <si>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</si>
  <si>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</si>
  <si>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</si>
  <si>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</si>
  <si>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</si>
  <si>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</si>
  <si>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</si>
  <si>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</si>
  <si>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</si>
  <si>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</si>
  <si>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</si>
  <si>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</si>
  <si>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</si>
  <si>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</si>
  <si>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</si>
  <si>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</si>
  <si>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</si>
  <si>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</si>
  <si>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</si>
  <si>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</si>
  <si>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</si>
  <si>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</si>
  <si>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</si>
  <si>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</si>
  <si>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</si>
  <si>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</si>
  <si>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</si>
  <si>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</si>
  <si>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</si>
  <si>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</si>
  <si>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</si>
  <si>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</si>
  <si>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</si>
  <si>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</si>
  <si>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</si>
  <si>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</si>
  <si>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</si>
  <si>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</si>
  <si>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</si>
  <si>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</si>
  <si>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</si>
  <si>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</si>
  <si>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</si>
  <si>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</si>
  <si>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</si>
  <si>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</si>
  <si>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</si>
  <si>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</si>
  <si>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</si>
  <si>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</si>
  <si>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</si>
  <si>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</si>
  <si>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</si>
  <si>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</si>
  <si>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</si>
  <si>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</si>
  <si>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</si>
  <si>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</si>
  <si>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</si>
  <si>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</si>
  <si>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</si>
  <si>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</si>
  <si>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</si>
  <si>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</si>
  <si>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</si>
  <si>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</si>
  <si>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</si>
  <si>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</si>
  <si>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</si>
  <si>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</si>
  <si>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</si>
  <si>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</si>
  <si>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</si>
  <si>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</si>
  <si>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</si>
  <si>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</si>
  <si>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</si>
  <si>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</si>
  <si>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</si>
  <si>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</si>
  <si>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</si>
  <si>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</si>
  <si>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</si>
  <si>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</si>
  <si>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</si>
  <si>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</si>
  <si>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</si>
  <si>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</si>
  <si>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</si>
  <si>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</si>
  <si>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</si>
  <si>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</si>
  <si>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</si>
  <si>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</si>
  <si>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</si>
  <si>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</si>
  <si>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</si>
  <si>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</si>
  <si>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</si>
  <si>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</si>
  <si>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</si>
  <si>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</si>
  <si>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</si>
  <si>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</si>
  <si>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</si>
  <si>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</si>
  <si>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</si>
  <si>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</si>
  <si>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</si>
  <si>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</si>
  <si>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</si>
  <si>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</si>
  <si>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</si>
  <si>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</si>
  <si>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</si>
  <si>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</si>
  <si>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</si>
  <si>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</si>
  <si>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</si>
  <si>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</si>
  <si>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</si>
  <si>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</si>
  <si>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</si>
  <si>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</si>
  <si>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</si>
  <si>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</si>
  <si>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</si>
  <si>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</si>
  <si>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</si>
  <si>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</si>
  <si>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</si>
  <si>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</si>
  <si>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</si>
  <si>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</si>
  <si>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</si>
  <si>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</si>
  <si>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</si>
  <si>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</si>
  <si>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</si>
  <si>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</si>
  <si>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</si>
  <si>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</si>
  <si>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</si>
  <si>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</si>
  <si>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</si>
  <si>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</si>
  <si>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</si>
  <si>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</si>
  <si>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</si>
  <si>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</si>
  <si>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</si>
  <si>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</si>
  <si>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</si>
  <si>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</si>
  <si>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</si>
  <si>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</si>
  <si>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</si>
  <si>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</si>
  <si>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</si>
  <si>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</si>
  <si>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</si>
  <si>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</si>
  <si>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</si>
  <si>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</si>
  <si>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</si>
  <si>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</si>
  <si>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</si>
  <si>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</si>
  <si>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</si>
  <si>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</si>
  <si>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</si>
  <si>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</si>
  <si>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</si>
  <si>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</si>
  <si>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</si>
  <si>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</si>
  <si>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</si>
  <si>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</si>
  <si>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</si>
  <si>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</si>
  <si>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</si>
  <si>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</si>
  <si>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</si>
  <si>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</si>
  <si>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</si>
  <si>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</si>
  <si>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</si>
  <si>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</si>
  <si>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</si>
  <si>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</si>
  <si>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</si>
  <si>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</si>
  <si>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</si>
  <si>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</si>
  <si>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</si>
  <si>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</si>
  <si>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</si>
  <si>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</si>
  <si>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</si>
  <si>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</si>
  <si>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</si>
  <si>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</si>
  <si>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</si>
  <si>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</si>
  <si>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</si>
  <si>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</si>
  <si>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</si>
  <si>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</si>
  <si>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</si>
  <si>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</si>
  <si>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</si>
  <si>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</si>
  <si>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</si>
  <si>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</si>
  <si>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</si>
  <si>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</si>
  <si>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</si>
  <si>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</si>
  <si>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</si>
  <si>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</si>
  <si>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</si>
  <si>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</si>
  <si>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</si>
  <si>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</si>
  <si>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</si>
  <si>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</si>
  <si>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</si>
  <si>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</si>
  <si>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</si>
  <si>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</si>
  <si>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</si>
  <si>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</si>
  <si>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</si>
  <si>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</si>
  <si>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</si>
  <si>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</si>
  <si>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</si>
  <si>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</si>
  <si>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</si>
  <si>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</si>
  <si>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</si>
  <si>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</si>
  <si>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</si>
  <si>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</si>
  <si>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</si>
  <si>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</si>
  <si>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</si>
  <si>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</si>
  <si>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</si>
  <si>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</si>
  <si>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</si>
  <si>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</si>
  <si>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</si>
  <si>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</si>
  <si>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</si>
  <si>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</si>
  <si>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</si>
  <si>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</si>
  <si>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</si>
  <si>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</si>
  <si>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</si>
  <si>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</si>
  <si>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</si>
  <si>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</si>
  <si>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</si>
  <si>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</si>
  <si>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</si>
  <si>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</si>
  <si>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</si>
  <si>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</si>
  <si>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</si>
  <si>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</si>
  <si>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</si>
  <si>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</si>
  <si>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</si>
  <si>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</si>
  <si>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</si>
  <si>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</si>
  <si>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</si>
  <si>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</si>
  <si>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</si>
  <si>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</si>
  <si>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</si>
  <si>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</si>
  <si>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</si>
  <si>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</si>
  <si>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</si>
  <si>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</si>
  <si>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</si>
  <si>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</si>
  <si>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</si>
  <si>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</si>
  <si>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</si>
  <si>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</si>
  <si>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</si>
  <si>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</si>
  <si>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</si>
  <si>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</si>
  <si>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</si>
  <si>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</si>
  <si>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</si>
  <si>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</si>
  <si>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</si>
  <si>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</si>
  <si>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</si>
  <si>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</si>
  <si>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</si>
  <si>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</si>
  <si>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</si>
  <si>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</si>
  <si>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</si>
  <si>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</si>
  <si>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</si>
  <si>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</si>
  <si>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</si>
  <si>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</si>
  <si>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</si>
  <si>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</si>
  <si>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</si>
  <si>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</si>
  <si>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</si>
  <si>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</si>
  <si>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</si>
  <si>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</si>
  <si>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</si>
  <si>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</si>
  <si>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</si>
  <si>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</si>
  <si>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</si>
  <si>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</si>
  <si>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</si>
  <si>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</si>
  <si>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</si>
  <si>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</si>
  <si>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</si>
  <si>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</si>
  <si>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</si>
  <si>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</si>
  <si>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</si>
  <si>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</si>
  <si>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</si>
  <si>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</si>
  <si>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</si>
  <si>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</si>
  <si>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</si>
  <si>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</si>
  <si>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</si>
  <si>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</si>
  <si>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</si>
  <si>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</si>
  <si>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</si>
  <si>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</si>
  <si>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</si>
  <si>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</si>
  <si>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</si>
  <si>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</si>
  <si>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</si>
  <si>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</si>
  <si>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</si>
  <si>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</si>
  <si>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</si>
  <si>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</si>
  <si>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</si>
  <si>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</si>
  <si>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</si>
  <si>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</si>
  <si>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</si>
  <si>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</si>
  <si>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</si>
  <si>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</si>
  <si>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</si>
  <si>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</si>
  <si>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</si>
  <si>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</si>
  <si>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</si>
  <si>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</si>
  <si>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</si>
  <si>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</si>
  <si>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</si>
  <si>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</si>
  <si>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</si>
  <si>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</si>
  <si>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</si>
  <si>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</si>
  <si>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</si>
  <si>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</si>
  <si>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</si>
  <si>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</si>
  <si>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</si>
  <si>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</si>
  <si>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</si>
  <si>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</si>
  <si>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</si>
  <si>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</si>
  <si>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</si>
  <si>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</si>
  <si>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</si>
  <si>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</si>
  <si>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</si>
  <si>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</si>
  <si>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</si>
  <si>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</si>
  <si>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</si>
  <si>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</si>
  <si>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</si>
  <si>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</si>
  <si>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</si>
  <si>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</si>
  <si>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</si>
  <si>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</si>
  <si>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</si>
  <si>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</si>
  <si>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</si>
  <si>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</si>
  <si>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</si>
  <si>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</si>
  <si>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</si>
  <si>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</si>
  <si>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</si>
  <si>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</si>
  <si>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</si>
  <si>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</si>
  <si>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</si>
  <si>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</si>
  <si>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</si>
  <si>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</si>
  <si>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</si>
  <si>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</si>
  <si>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</si>
  <si>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</si>
  <si>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</si>
  <si>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</si>
  <si>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</si>
  <si>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</si>
  <si>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</si>
  <si>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</si>
  <si>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</si>
  <si>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</si>
  <si>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</si>
  <si>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</si>
  <si>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</si>
  <si>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</si>
  <si>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</si>
  <si>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</si>
  <si>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</si>
  <si>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</si>
  <si>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</si>
  <si>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</si>
  <si>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</si>
  <si>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</si>
  <si>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</si>
  <si>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</si>
  <si>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</si>
  <si>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</si>
  <si>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</si>
  <si>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</si>
  <si>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</si>
  <si>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</si>
  <si>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</si>
  <si>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</si>
  <si>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</si>
  <si>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</si>
  <si>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</si>
  <si>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</si>
  <si>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</si>
  <si>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</si>
  <si>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</si>
  <si>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</si>
  <si>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</si>
  <si>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</si>
  <si>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</si>
  <si>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</si>
  <si>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</si>
  <si>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</si>
  <si>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</si>
  <si>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</si>
  <si>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</si>
  <si>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</si>
  <si>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</si>
  <si>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</si>
  <si>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</si>
  <si>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</si>
  <si>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</si>
  <si>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</si>
  <si>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</si>
  <si>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</si>
  <si>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</si>
  <si>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</si>
  <si>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</si>
  <si>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</si>
  <si>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</si>
  <si>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</si>
  <si>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</si>
  <si>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</si>
  <si>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</si>
  <si>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</si>
  <si>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</si>
  <si>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</si>
  <si>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</si>
  <si>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</si>
  <si>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</si>
  <si>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</si>
  <si>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</si>
  <si>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</si>
  <si>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</si>
  <si>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</si>
  <si>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</si>
  <si>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</si>
  <si>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</si>
  <si>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</si>
  <si>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</si>
  <si>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</si>
  <si>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</si>
  <si>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</si>
  <si>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</si>
  <si>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</si>
  <si>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</si>
  <si>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</si>
  <si>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</si>
  <si>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</si>
  <si>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</si>
  <si>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</si>
  <si>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</si>
  <si>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</si>
  <si>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</si>
  <si>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</si>
  <si>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</si>
  <si>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</si>
  <si>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</si>
  <si>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</si>
  <si>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</si>
  <si>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</si>
  <si>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</si>
  <si>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</si>
  <si>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</si>
  <si>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</si>
  <si>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</si>
  <si>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</si>
  <si>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</si>
  <si>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</si>
  <si>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</si>
  <si>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</si>
  <si>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</si>
  <si>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</si>
  <si>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</si>
  <si>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</si>
  <si>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</si>
  <si>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</si>
  <si>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</si>
  <si>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</si>
  <si>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</si>
  <si>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</si>
  <si>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</si>
  <si>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</si>
  <si>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</si>
  <si>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</si>
  <si>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</si>
  <si>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</si>
  <si>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</si>
  <si>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</si>
  <si>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</si>
  <si>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</si>
  <si>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</si>
  <si>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</si>
  <si>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</si>
  <si>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</si>
  <si>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</si>
  <si>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</si>
  <si>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</si>
  <si>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</si>
  <si>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</si>
  <si>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</si>
  <si>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</si>
  <si>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</si>
  <si>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</si>
  <si>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</si>
  <si>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</si>
  <si>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</si>
  <si>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</si>
  <si>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</si>
  <si>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</si>
  <si>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</si>
  <si>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</si>
  <si>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</si>
  <si>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</si>
  <si>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</si>
  <si>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</si>
  <si>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</si>
  <si>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</si>
  <si>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</si>
  <si>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</si>
  <si>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</si>
  <si>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</si>
  <si>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</si>
  <si>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</si>
  <si>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</si>
  <si>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</si>
  <si>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</si>
  <si>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</si>
  <si>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</si>
  <si>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</si>
  <si>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</si>
  <si>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</si>
  <si>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</si>
  <si>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</si>
  <si>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</si>
  <si>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</si>
  <si>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</si>
  <si>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</si>
  <si>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</si>
  <si>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</si>
  <si>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</si>
  <si>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</si>
  <si>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</si>
  <si>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</si>
  <si>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</si>
  <si>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</si>
  <si>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</si>
  <si>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</si>
  <si>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</si>
  <si>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</si>
  <si>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</si>
  <si>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</si>
  <si>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</si>
  <si>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</si>
  <si>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</si>
  <si>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</si>
  <si>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</si>
  <si>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</si>
  <si>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</si>
  <si>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</si>
  <si>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</si>
  <si>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</si>
  <si>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</si>
  <si>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</si>
  <si>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</si>
  <si>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</si>
  <si>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</si>
  <si>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</si>
  <si>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</si>
  <si>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</si>
  <si>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</si>
  <si>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</si>
  <si>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</si>
  <si>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</si>
  <si>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</si>
  <si>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</si>
  <si>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</si>
  <si>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</si>
  <si>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</si>
  <si>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</si>
  <si>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</si>
  <si>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</si>
  <si>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</si>
  <si>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</si>
  <si>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</si>
  <si>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</si>
  <si>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</si>
  <si>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</si>
  <si>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</si>
  <si>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</si>
  <si>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</si>
  <si>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</si>
  <si>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</si>
  <si>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</si>
  <si>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</si>
  <si>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</si>
  <si>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</si>
  <si>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</si>
  <si>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</si>
  <si>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</si>
  <si>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</si>
  <si>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</si>
  <si>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</si>
  <si>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</si>
  <si>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</si>
  <si>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</si>
  <si>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</si>
  <si>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</si>
  <si>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</si>
  <si>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</si>
  <si>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</si>
  <si>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</si>
  <si>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</si>
  <si>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</si>
  <si>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</si>
  <si>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</si>
  <si>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</si>
  <si>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</si>
  <si>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</si>
  <si>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</si>
  <si>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</si>
  <si>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</si>
  <si>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</si>
  <si>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</si>
  <si>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</si>
  <si>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</si>
  <si>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</si>
  <si>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</si>
  <si>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</si>
  <si>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</si>
  <si>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</si>
  <si>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</si>
  <si>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</si>
  <si>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</si>
  <si>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</si>
  <si>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</si>
  <si>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</si>
  <si>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</si>
  <si>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</si>
  <si>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</si>
  <si>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</si>
  <si>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</si>
  <si>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</si>
  <si>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</si>
  <si>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</si>
  <si>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</si>
  <si>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</si>
  <si>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</si>
  <si>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</si>
  <si>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</si>
  <si>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</si>
  <si>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</si>
  <si>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</si>
  <si>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</si>
  <si>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</si>
  <si>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</si>
  <si>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</si>
  <si>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</si>
  <si>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</si>
  <si>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</si>
  <si>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</si>
  <si>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</si>
  <si>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</si>
  <si>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</si>
  <si>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</si>
  <si>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</si>
  <si>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</si>
  <si>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</si>
  <si>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</si>
  <si>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</si>
  <si>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</si>
  <si>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</si>
  <si>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</si>
  <si>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</si>
  <si>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</si>
  <si>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</si>
  <si>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</si>
  <si>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</si>
  <si>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</si>
  <si>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</si>
  <si>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</si>
  <si>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</si>
  <si>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</si>
  <si>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</si>
  <si>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</si>
  <si>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</si>
  <si>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</si>
  <si>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</si>
  <si>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</si>
  <si>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</si>
  <si>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</si>
  <si>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</si>
  <si>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</si>
  <si>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</si>
  <si>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</si>
  <si>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</si>
  <si>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</si>
  <si>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</si>
  <si>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</si>
  <si>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</si>
  <si>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</si>
  <si>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</si>
  <si>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</si>
  <si>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</si>
  <si>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</si>
  <si>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</si>
  <si>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</si>
  <si>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</si>
  <si>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</si>
  <si>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</si>
  <si>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</si>
  <si>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</si>
  <si>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</si>
  <si>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</si>
  <si>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</si>
  <si>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</si>
  <si>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</si>
  <si>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</si>
  <si>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</si>
  <si>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</si>
  <si>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</si>
  <si>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</si>
  <si>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</si>
  <si>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</si>
  <si>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</si>
  <si>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</si>
  <si>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</si>
  <si>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</si>
  <si>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</si>
  <si>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</si>
  <si>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</si>
  <si>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</si>
  <si>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</si>
  <si>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</si>
  <si>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</si>
  <si>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</si>
  <si>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</si>
  <si>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</si>
  <si>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</si>
  <si>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</si>
  <si>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</si>
  <si>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</si>
  <si>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</si>
  <si>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</si>
  <si>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</si>
  <si>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</si>
  <si>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</si>
  <si>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</si>
  <si>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</si>
  <si>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</si>
  <si>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</si>
  <si>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</si>
  <si>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</si>
  <si>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</si>
  <si>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</si>
  <si>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</si>
  <si>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</si>
  <si>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</si>
  <si>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</si>
  <si>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</si>
  <si>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</si>
  <si>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</si>
  <si>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</si>
  <si>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</si>
  <si>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</si>
  <si>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</si>
  <si>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</si>
  <si>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</si>
  <si>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</si>
  <si>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</si>
  <si>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</si>
  <si>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</si>
  <si>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</si>
  <si>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</si>
  <si>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</si>
  <si>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</si>
  <si>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</si>
  <si>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</si>
  <si>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</si>
  <si>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</si>
  <si>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</si>
  <si>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</si>
  <si>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</si>
  <si>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</si>
  <si>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</si>
  <si>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</si>
  <si>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</si>
  <si>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</si>
  <si>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</si>
  <si>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</si>
  <si>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</si>
  <si>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</si>
  <si>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</si>
  <si>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</si>
  <si>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</si>
  <si>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</si>
  <si>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</si>
  <si>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</si>
  <si>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</si>
  <si>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</si>
  <si>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</si>
  <si>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</si>
  <si>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</si>
  <si>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</si>
  <si>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</si>
  <si>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</si>
  <si>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</si>
  <si>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</si>
  <si>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</si>
  <si>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</si>
  <si>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</si>
  <si>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</si>
  <si>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</si>
  <si>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</si>
  <si>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</si>
  <si>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</si>
  <si>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</si>
  <si>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</si>
  <si>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</si>
  <si>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</si>
  <si>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</si>
  <si>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</si>
  <si>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</si>
  <si>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</si>
  <si>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</si>
  <si>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</si>
  <si>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</si>
  <si>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</si>
  <si>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</si>
  <si>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</si>
  <si>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</si>
  <si>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</si>
  <si>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</si>
  <si>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</si>
  <si>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</si>
  <si>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</si>
  <si>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</si>
  <si>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</si>
  <si>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</si>
  <si>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</si>
  <si>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</si>
  <si>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</si>
  <si>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</si>
  <si>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</si>
  <si>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</si>
  <si>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</si>
  <si>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</si>
  <si>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</si>
  <si>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</si>
  <si>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</si>
  <si>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</si>
  <si>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</si>
  <si>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</si>
  <si>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</si>
  <si>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</si>
  <si>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</si>
  <si>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</si>
  <si>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</si>
  <si>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</si>
  <si>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</si>
  <si>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</si>
  <si>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</si>
  <si>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</si>
  <si>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</si>
  <si>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</si>
  <si>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</si>
  <si>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</si>
  <si>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</si>
  <si>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</si>
  <si>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</si>
  <si>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</si>
  <si>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</si>
  <si>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</si>
  <si>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</si>
  <si>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</si>
  <si>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</si>
  <si>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</si>
  <si>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</si>
  <si>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</si>
  <si>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</si>
  <si>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</si>
  <si>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</si>
  <si>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</si>
  <si>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</si>
  <si>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</si>
  <si>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</si>
  <si>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</si>
  <si>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</si>
  <si>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</si>
  <si>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</si>
  <si>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</si>
  <si>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</si>
  <si>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</si>
  <si>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</si>
  <si>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</si>
  <si>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</si>
  <si>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</si>
  <si>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</si>
  <si>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</si>
  <si>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</si>
  <si>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</si>
  <si>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</si>
  <si>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</si>
  <si>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</si>
  <si>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</si>
  <si>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</si>
  <si>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</si>
  <si>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</si>
  <si>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</si>
  <si>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</si>
  <si>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</si>
  <si>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</si>
  <si>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</si>
  <si>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</si>
  <si>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</si>
  <si>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</si>
  <si>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</si>
  <si>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</si>
  <si>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</si>
  <si>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</si>
  <si>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</si>
  <si>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</si>
  <si>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</si>
  <si>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</si>
  <si>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</si>
  <si>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</si>
  <si>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</si>
  <si>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</si>
  <si>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</si>
  <si>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</si>
  <si>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</si>
  <si>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</si>
  <si>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</si>
  <si>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</si>
  <si>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</si>
  <si>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</si>
  <si>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</si>
  <si>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</si>
  <si>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</si>
  <si>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</si>
  <si>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</si>
  <si>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</si>
  <si>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</si>
  <si>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</si>
  <si>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</si>
  <si>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</si>
  <si>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</si>
  <si>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</si>
  <si>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</si>
  <si>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</si>
  <si>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</si>
  <si>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</si>
  <si>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</si>
  <si>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</si>
  <si>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</si>
  <si>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</si>
  <si>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</si>
  <si>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</si>
  <si>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</si>
  <si>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</si>
  <si>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</si>
  <si>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</si>
  <si>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</si>
  <si>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</si>
  <si>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</si>
  <si>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</si>
  <si>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</si>
  <si>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</si>
  <si>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</si>
  <si>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</si>
  <si>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</si>
  <si>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</si>
  <si>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</si>
  <si>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</si>
  <si>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</si>
  <si>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</si>
  <si>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</si>
  <si>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</si>
  <si>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</si>
  <si>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</si>
  <si>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</si>
  <si>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</si>
  <si>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</si>
  <si>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</si>
  <si>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</si>
  <si>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</si>
  <si>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</si>
  <si>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</si>
  <si>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</si>
  <si>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</si>
  <si>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</si>
  <si>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</si>
  <si>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</si>
  <si>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</si>
  <si>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</si>
  <si>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</si>
  <si>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</si>
  <si>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</si>
  <si>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</si>
  <si>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</si>
  <si>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</si>
  <si>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</si>
  <si>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</si>
  <si>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</si>
  <si>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</si>
  <si>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</si>
  <si>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</si>
  <si>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</si>
  <si>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</si>
  <si>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</si>
  <si>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</si>
  <si>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</si>
  <si>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</si>
  <si>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</si>
  <si>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</si>
  <si>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</si>
  <si>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</si>
  <si>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</si>
  <si>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</si>
  <si>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</si>
  <si>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</si>
  <si>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</si>
  <si>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</si>
  <si>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</si>
  <si>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</si>
  <si>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</si>
  <si>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</si>
  <si>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</si>
  <si>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</si>
  <si>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</si>
  <si>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</si>
  <si>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</si>
  <si>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</si>
  <si>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</si>
  <si>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</si>
  <si>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</si>
  <si>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</si>
  <si>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</si>
  <si>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</si>
  <si>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</si>
  <si>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</si>
  <si>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</si>
  <si>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</si>
  <si>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</si>
  <si>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</si>
  <si>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</si>
  <si>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</si>
  <si>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</si>
  <si>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</si>
  <si>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</si>
  <si>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</si>
  <si>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</si>
  <si>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</si>
  <si>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</si>
  <si>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</si>
  <si>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</si>
  <si>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</si>
  <si>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</si>
  <si>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</si>
  <si>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</si>
  <si>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</si>
  <si>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</si>
  <si>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</si>
  <si>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</si>
  <si>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</si>
  <si>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</si>
  <si>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</si>
  <si>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</si>
  <si>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</si>
  <si>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</si>
  <si>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</si>
  <si>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</si>
  <si>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</si>
  <si>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</si>
  <si>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</si>
  <si>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</si>
  <si>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</si>
  <si>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</si>
  <si>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</si>
  <si>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</si>
  <si>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</si>
  <si>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</si>
  <si>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</si>
  <si>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</si>
  <si>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</si>
  <si>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</si>
  <si>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</si>
  <si>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</si>
  <si>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</si>
  <si>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</si>
  <si>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</si>
  <si>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</si>
  <si>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</si>
  <si>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</si>
  <si>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</si>
  <si>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</si>
  <si>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</si>
  <si>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</si>
  <si>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</si>
  <si>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</si>
  <si>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</si>
  <si>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</si>
  <si>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</si>
  <si>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</si>
  <si>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</si>
  <si>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</si>
  <si>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</si>
  <si>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</si>
  <si>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</si>
  <si>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</si>
  <si>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</si>
  <si>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</si>
  <si>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</si>
  <si>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</si>
  <si>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</si>
  <si>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</si>
  <si>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</si>
  <si>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</si>
  <si>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</si>
  <si>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</si>
  <si>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</si>
  <si>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</si>
  <si>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</si>
  <si>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</si>
  <si>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</si>
  <si>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</si>
  <si>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</si>
  <si>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</si>
  <si>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</si>
  <si>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</si>
  <si>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</si>
  <si>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</si>
  <si>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</si>
  <si>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</si>
  <si>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</si>
  <si>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</si>
  <si>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</si>
  <si>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</si>
  <si>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</si>
  <si>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</si>
  <si>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</si>
  <si>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</si>
  <si>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</si>
  <si>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</si>
  <si>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</si>
  <si>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</si>
  <si>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</si>
  <si>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</si>
  <si>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</si>
  <si>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</si>
  <si>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</si>
  <si>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</si>
  <si>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</si>
  <si>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</si>
  <si>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</si>
  <si>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</si>
  <si>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</si>
  <si>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</si>
  <si>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</si>
  <si>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</si>
  <si>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</si>
  <si>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</si>
  <si>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</si>
  <si>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</si>
  <si>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</si>
  <si>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</si>
  <si>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</si>
  <si>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</si>
  <si>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</si>
  <si>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</si>
  <si>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</si>
  <si>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</si>
  <si>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</si>
  <si>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</si>
  <si>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</si>
  <si>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</si>
  <si>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</si>
  <si>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</si>
  <si>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</si>
  <si>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</si>
  <si>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</si>
  <si>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</si>
  <si>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</si>
  <si>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</si>
  <si>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</si>
  <si>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</si>
  <si>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</si>
  <si>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</si>
  <si>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</si>
  <si>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</si>
  <si>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</si>
  <si>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</si>
  <si>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</si>
  <si>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</si>
  <si>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</si>
  <si>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</si>
  <si>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</si>
  <si>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</si>
  <si>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</si>
  <si>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</si>
  <si>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</si>
  <si>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</si>
  <si>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</si>
  <si>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</si>
  <si>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</si>
  <si>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</si>
  <si>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</si>
  <si>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</si>
  <si>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</si>
  <si>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</si>
  <si>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</si>
  <si>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</si>
  <si>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</si>
  <si>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</si>
  <si>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</si>
  <si>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</si>
  <si>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</si>
  <si>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</si>
  <si>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</si>
  <si>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</si>
  <si>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</si>
  <si>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</si>
  <si>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</si>
  <si>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</si>
  <si>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</si>
  <si>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</si>
  <si>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</si>
  <si>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</si>
  <si>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</si>
  <si>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</si>
  <si>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</si>
  <si>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</si>
  <si>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</si>
  <si>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</si>
  <si>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</si>
  <si>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</si>
  <si>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</si>
  <si>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</si>
  <si>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</si>
  <si>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</si>
  <si>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</si>
  <si>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</si>
  <si>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</si>
  <si>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</si>
  <si>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</si>
  <si>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</si>
  <si>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</si>
  <si>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</si>
  <si>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</si>
  <si>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</si>
  <si>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</si>
  <si>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</si>
  <si>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</si>
  <si>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</si>
  <si>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</si>
  <si>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</si>
  <si>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</si>
  <si>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</si>
  <si>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</si>
  <si>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</si>
  <si>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</si>
  <si>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</si>
  <si>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</si>
  <si>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</si>
  <si>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</si>
  <si>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</si>
  <si>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</si>
  <si>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</si>
  <si>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</si>
  <si>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</si>
  <si>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</si>
  <si>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</si>
  <si>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</si>
  <si>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</si>
  <si>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</si>
  <si>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</si>
  <si>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</si>
  <si>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</si>
  <si>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</si>
  <si>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</si>
  <si>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</si>
  <si>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</si>
  <si>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</si>
  <si>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</si>
  <si>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</si>
  <si>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</si>
  <si>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</si>
  <si>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</si>
  <si>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</si>
  <si>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</si>
  <si>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</si>
  <si>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</si>
  <si>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</si>
  <si>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</si>
  <si>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</si>
  <si>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</si>
  <si>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</si>
  <si>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</si>
  <si>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</si>
  <si>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</si>
  <si>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</si>
  <si>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</si>
  <si>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</si>
  <si>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</si>
  <si>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</si>
  <si>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</si>
  <si>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</si>
  <si>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</si>
  <si>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</si>
  <si>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</si>
  <si>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</si>
  <si>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</si>
  <si>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</si>
  <si>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</si>
  <si>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</si>
  <si>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</si>
  <si>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</si>
  <si>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</si>
  <si>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</si>
  <si>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</si>
  <si>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</si>
  <si>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</si>
  <si>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</si>
  <si>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</si>
  <si>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</si>
  <si>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</si>
  <si>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</si>
  <si>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</si>
  <si>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</si>
  <si>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</si>
  <si>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</si>
  <si>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</si>
  <si>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</si>
  <si>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</si>
  <si>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</si>
  <si>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</si>
  <si>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</si>
  <si>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</si>
  <si>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</si>
  <si>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</si>
  <si>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</si>
  <si>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</si>
  <si>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</si>
  <si>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</si>
  <si>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</si>
  <si>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</si>
  <si>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</si>
  <si>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</si>
  <si>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</si>
  <si>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</si>
  <si>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</si>
  <si>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</si>
  <si>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</si>
  <si>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</si>
  <si>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</si>
  <si>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</si>
  <si>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</si>
  <si>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</si>
  <si>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</si>
  <si>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</si>
  <si>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</si>
  <si>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</si>
  <si>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</si>
  <si>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</si>
  <si>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</si>
  <si>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</si>
  <si>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</si>
  <si>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</si>
  <si>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</si>
  <si>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</si>
  <si>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</si>
  <si>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</si>
  <si>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</si>
  <si>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</si>
  <si>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</si>
  <si>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</si>
  <si>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</si>
  <si>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</si>
  <si>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</si>
  <si>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</si>
  <si>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</si>
  <si>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</si>
  <si>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</si>
  <si>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</si>
  <si>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</si>
  <si>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</si>
  <si>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</si>
  <si>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</si>
  <si>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</si>
  <si>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</si>
  <si>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</si>
  <si>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</si>
  <si>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</si>
  <si>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</si>
  <si>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</si>
  <si>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</si>
  <si>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</si>
  <si>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</si>
  <si>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</si>
  <si>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</si>
  <si>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</si>
  <si>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</si>
  <si>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</si>
  <si>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</si>
  <si>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</si>
  <si>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</si>
  <si>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</si>
  <si>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</si>
  <si>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</si>
  <si>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</si>
  <si>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</si>
  <si>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</si>
  <si>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</si>
  <si>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</si>
  <si>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</si>
  <si>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</si>
  <si>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</si>
  <si>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</si>
  <si>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</si>
  <si>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</si>
  <si>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</si>
  <si>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</si>
  <si>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</si>
  <si>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</si>
  <si>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</si>
  <si>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</si>
  <si>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</si>
  <si>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</si>
  <si>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</si>
  <si>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</si>
  <si>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</si>
  <si>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</si>
  <si>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</si>
  <si>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</si>
  <si>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</si>
  <si>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</si>
  <si>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</si>
  <si>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</si>
  <si>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</si>
  <si>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</si>
  <si>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</si>
  <si>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</si>
  <si>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</si>
  <si>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</si>
  <si>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</si>
  <si>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</si>
  <si>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</si>
  <si>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</si>
  <si>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</si>
  <si>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</si>
  <si>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</si>
  <si>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</si>
  <si>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</si>
  <si>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</si>
  <si>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</si>
  <si>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</si>
  <si>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</si>
  <si>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</si>
  <si>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</si>
  <si>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</si>
  <si>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</si>
  <si>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</si>
  <si>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</si>
  <si>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</si>
  <si>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</si>
  <si>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</si>
  <si>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</si>
  <si>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</si>
  <si>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</si>
  <si>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</si>
  <si>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</si>
  <si>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</si>
  <si>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</si>
  <si>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</si>
  <si>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</si>
  <si>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</si>
  <si>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</si>
  <si>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</si>
  <si>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</si>
  <si>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</si>
  <si>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</si>
  <si>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</si>
  <si>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</si>
  <si>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</si>
  <si>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</si>
  <si>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</si>
  <si>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</si>
  <si>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</si>
  <si>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</si>
  <si>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</si>
  <si>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</si>
  <si>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</si>
  <si>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</si>
  <si>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</si>
  <si>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</si>
  <si>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</si>
  <si>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</si>
  <si>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</si>
  <si>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</si>
  <si>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</si>
  <si>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</si>
  <si>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</si>
  <si>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</si>
  <si>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</si>
  <si>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</si>
  <si>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</si>
  <si>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</si>
  <si>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</si>
  <si>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</si>
  <si>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</si>
  <si>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</si>
  <si>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</si>
  <si>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</si>
  <si>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</si>
  <si>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</si>
  <si>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</si>
  <si>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</si>
  <si>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</si>
  <si>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</si>
  <si>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</si>
  <si>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</si>
  <si>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</si>
  <si>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</si>
  <si>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</si>
  <si>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</si>
  <si>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</si>
  <si>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</si>
  <si>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</si>
  <si>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</si>
  <si>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</si>
  <si>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</si>
  <si>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</si>
  <si>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</si>
  <si>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</si>
  <si>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</si>
  <si>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</si>
  <si>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</si>
  <si>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</si>
  <si>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</si>
  <si>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</si>
  <si>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</si>
  <si>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</si>
  <si>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</si>
  <si>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</si>
  <si>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</si>
  <si>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</si>
  <si>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</si>
  <si>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</si>
  <si>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</si>
  <si>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</si>
  <si>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</si>
  <si>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</si>
  <si>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</si>
  <si>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</si>
  <si>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</si>
  <si>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</si>
  <si>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</si>
  <si>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</si>
  <si>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</si>
  <si>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</si>
  <si>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</si>
  <si>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</si>
  <si>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</si>
  <si>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</si>
  <si>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</si>
  <si>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</si>
  <si>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</si>
  <si>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</si>
  <si>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</si>
  <si>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</si>
  <si>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</si>
  <si>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</si>
  <si>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</si>
  <si>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</si>
  <si>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</si>
  <si>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</si>
  <si>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</si>
  <si>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</si>
  <si>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</si>
  <si>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</si>
  <si>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</si>
  <si>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</si>
  <si>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</si>
  <si>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</si>
  <si>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</si>
  <si>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</si>
  <si>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</si>
  <si>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</si>
  <si>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</si>
  <si>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</si>
  <si>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</si>
  <si>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</si>
  <si>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</si>
  <si>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</si>
  <si>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</si>
  <si>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</si>
  <si>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</si>
  <si>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</si>
  <si>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</si>
  <si>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</si>
  <si>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</si>
  <si>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</si>
  <si>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</si>
  <si>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</si>
  <si>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</si>
  <si>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</si>
  <si>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</si>
  <si>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</si>
  <si>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</si>
  <si>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</si>
  <si>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</si>
  <si>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</si>
  <si>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</si>
  <si>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</si>
  <si>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</si>
  <si>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</si>
  <si>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</si>
  <si>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</si>
  <si>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</si>
  <si>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</si>
  <si>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</si>
  <si>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</si>
  <si>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</si>
  <si>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</si>
  <si>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</si>
  <si>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</si>
  <si>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</si>
  <si>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</si>
  <si>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</si>
  <si>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</si>
  <si>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</si>
  <si>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</si>
  <si>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</si>
  <si>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</si>
  <si>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</si>
  <si>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</si>
  <si>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</si>
  <si>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</si>
  <si>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</si>
  <si>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</si>
  <si>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</si>
  <si>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</si>
  <si>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</si>
  <si>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</si>
  <si>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</si>
  <si>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</si>
  <si>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</si>
  <si>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</si>
  <si>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</si>
  <si>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</si>
  <si>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</si>
  <si>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</si>
  <si>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</si>
  <si>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</si>
  <si>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</si>
  <si>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</si>
  <si>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</si>
  <si>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</si>
  <si>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</si>
  <si>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</si>
  <si>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</si>
  <si>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</si>
  <si>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</si>
  <si>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</si>
  <si>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</si>
  <si>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</si>
  <si>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</si>
  <si>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</si>
  <si>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</si>
  <si>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</si>
  <si>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</si>
  <si>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</si>
  <si>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</si>
  <si>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</si>
  <si>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</si>
  <si>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</si>
  <si>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</si>
  <si>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</si>
  <si>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</si>
  <si>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</si>
  <si>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</si>
  <si>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</si>
  <si>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</si>
  <si>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</si>
  <si>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</si>
  <si>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</si>
  <si>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</si>
  <si>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</si>
  <si>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</si>
  <si>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</si>
  <si>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</si>
  <si>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</si>
  <si>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</si>
  <si>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</si>
  <si>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</si>
  <si>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</si>
  <si>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</si>
  <si>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</si>
  <si>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</si>
  <si>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</si>
  <si>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</si>
  <si>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</si>
  <si>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</si>
  <si>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</si>
  <si>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</si>
  <si>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</si>
  <si>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</si>
  <si>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</si>
  <si>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</si>
  <si>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</si>
  <si>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</si>
  <si>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</si>
  <si>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</si>
  <si>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</si>
  <si>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</si>
  <si>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</si>
  <si>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</si>
  <si>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</si>
  <si>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</si>
  <si>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</si>
  <si>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</si>
  <si>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</si>
  <si>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</si>
  <si>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</si>
  <si>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</si>
  <si>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</si>
  <si>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</si>
  <si>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</si>
  <si>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</si>
  <si>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</si>
  <si>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</si>
  <si>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</si>
  <si>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</si>
  <si>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</si>
  <si>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</si>
  <si>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</si>
  <si>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</si>
  <si>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</si>
  <si>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</si>
  <si>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</si>
  <si>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</si>
  <si>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</si>
  <si>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</si>
  <si>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</si>
  <si>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</si>
  <si>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</si>
  <si>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</si>
  <si>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</si>
  <si>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</si>
  <si>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</si>
  <si>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</si>
  <si>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</si>
  <si>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</si>
  <si>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</si>
  <si>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</si>
  <si>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</si>
  <si>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</si>
  <si>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</si>
  <si>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</si>
  <si>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</si>
  <si>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</si>
  <si>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</si>
  <si>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</si>
  <si>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</si>
  <si>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</si>
  <si>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</si>
  <si>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</si>
  <si>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</si>
  <si>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</si>
  <si>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</si>
  <si>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</si>
  <si>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</si>
  <si>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</si>
  <si>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</si>
  <si>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</si>
  <si>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</si>
  <si>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</si>
  <si>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</si>
  <si>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</si>
  <si>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</si>
  <si>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</si>
  <si>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</si>
  <si>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</si>
  <si>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</si>
  <si>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</si>
  <si>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</si>
  <si>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</si>
  <si>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</si>
  <si>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</si>
  <si>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</si>
  <si>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</si>
  <si>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</si>
  <si>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</si>
  <si>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</si>
  <si>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</si>
  <si>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</si>
  <si>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</si>
  <si>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</si>
  <si>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</si>
  <si>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</si>
  <si>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</si>
  <si>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</si>
  <si>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</si>
  <si>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</si>
  <si>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</si>
  <si>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</si>
  <si>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</si>
  <si>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</si>
  <si>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</si>
  <si>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</si>
  <si>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</si>
  <si>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</si>
  <si>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</si>
  <si>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</si>
  <si>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</si>
  <si>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</si>
  <si>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</si>
  <si>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</si>
  <si>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</si>
  <si>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</si>
  <si>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</si>
  <si>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</si>
  <si>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</si>
  <si>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</si>
  <si>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</si>
  <si>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</si>
  <si>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</si>
  <si>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</si>
  <si>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</si>
  <si>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</si>
  <si>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</si>
  <si>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</si>
  <si>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</si>
  <si>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</si>
  <si>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</si>
  <si>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</si>
  <si>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</si>
  <si>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</si>
  <si>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</si>
  <si>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</si>
  <si>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</si>
  <si>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</si>
  <si>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</si>
  <si>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</si>
  <si>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</si>
  <si>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</si>
  <si>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</si>
  <si>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</si>
  <si>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</si>
  <si>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</si>
  <si>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</si>
  <si>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</si>
  <si>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</si>
  <si>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</si>
  <si>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</si>
  <si>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</si>
  <si>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</si>
  <si>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</si>
  <si>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</si>
  <si>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</si>
  <si>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</si>
  <si>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</si>
  <si>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</si>
  <si>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</si>
  <si>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</si>
  <si>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</si>
  <si>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</si>
  <si>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</si>
  <si>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</si>
  <si>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</si>
  <si>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</si>
  <si>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</si>
  <si>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</si>
  <si>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</si>
  <si>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</si>
  <si>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</si>
  <si>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</si>
  <si>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</si>
  <si>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</si>
  <si>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</si>
  <si>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</si>
  <si>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</si>
  <si>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</si>
  <si>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</si>
  <si>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</si>
  <si>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</si>
  <si>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</si>
  <si>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</si>
  <si>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</si>
  <si>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</si>
  <si>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</si>
  <si>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</si>
  <si>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</si>
  <si>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</si>
  <si>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</si>
  <si>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</si>
  <si>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</si>
  <si>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</si>
  <si>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</si>
  <si>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</si>
  <si>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</si>
  <si>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</si>
  <si>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</si>
  <si>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</si>
  <si>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</si>
  <si>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</si>
  <si>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</si>
  <si>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</si>
  <si>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</si>
  <si>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</si>
  <si>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</si>
  <si>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</si>
  <si>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</si>
  <si>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</si>
  <si>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</si>
  <si>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</si>
  <si>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</si>
  <si>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</si>
  <si>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</si>
  <si>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</si>
  <si>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</si>
  <si>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</si>
  <si>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</si>
  <si>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</si>
  <si>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</si>
  <si>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</si>
  <si>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</si>
  <si>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</si>
  <si>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</si>
  <si>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</si>
  <si>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</si>
  <si>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</si>
  <si>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</si>
  <si>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</si>
  <si>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</si>
  <si>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</si>
  <si>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</si>
  <si>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</si>
  <si>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</si>
  <si>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</si>
  <si>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</si>
  <si>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</si>
  <si>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</si>
  <si>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</si>
  <si>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</si>
  <si>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</si>
  <si>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</si>
  <si>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</si>
  <si>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</si>
  <si>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</si>
  <si>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</si>
  <si>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</si>
  <si>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</si>
  <si>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</si>
  <si>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</si>
  <si>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</si>
  <si>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</si>
  <si>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</si>
  <si>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</si>
  <si>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</si>
  <si>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</si>
  <si>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</si>
  <si>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</si>
  <si>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</si>
  <si>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</si>
  <si>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</si>
  <si>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</si>
  <si>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</si>
  <si>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</si>
  <si>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</si>
  <si>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</si>
  <si>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</si>
  <si>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</si>
  <si>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</si>
  <si>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</si>
  <si>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</si>
  <si>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</si>
  <si>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</si>
  <si>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</si>
  <si>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</si>
  <si>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</si>
  <si>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</si>
  <si>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</si>
  <si>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</si>
  <si>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</si>
  <si>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</si>
  <si>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</si>
  <si>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</si>
  <si>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</si>
  <si>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</si>
  <si>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</si>
  <si>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</si>
  <si>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</si>
  <si>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</si>
  <si>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</si>
  <si>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</si>
  <si>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</si>
  <si>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</si>
  <si>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</si>
  <si>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</si>
  <si>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</si>
  <si>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</si>
  <si>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</si>
  <si>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</si>
  <si>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</si>
  <si>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</si>
  <si>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</si>
  <si>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</si>
  <si>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</si>
  <si>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</si>
  <si>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</si>
  <si>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</si>
  <si>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</si>
  <si>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</si>
  <si>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</si>
  <si>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</si>
  <si>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</si>
  <si>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</si>
  <si>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</si>
  <si>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</si>
  <si>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</si>
  <si>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</si>
  <si>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</si>
  <si>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</si>
  <si>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</si>
  <si>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</si>
  <si>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</si>
  <si>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</si>
  <si>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</si>
  <si>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</si>
  <si>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</si>
  <si>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</si>
  <si>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</si>
  <si>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</si>
  <si>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</si>
  <si>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</si>
  <si>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</si>
  <si>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</si>
  <si>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</si>
  <si>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</si>
  <si>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</si>
  <si>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</si>
  <si>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</si>
  <si>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</si>
  <si>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</si>
  <si>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</si>
  <si>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</si>
  <si>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</si>
  <si>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</si>
  <si>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</si>
  <si>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</si>
  <si>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</si>
  <si>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</si>
  <si>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</si>
  <si>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</si>
  <si>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</si>
  <si>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</si>
  <si>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</si>
  <si>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</si>
  <si>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</si>
  <si>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</si>
  <si>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</si>
  <si>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</si>
  <si>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</si>
  <si>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</si>
  <si>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</si>
  <si>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</si>
  <si>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</si>
  <si>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</si>
  <si>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</si>
  <si>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</si>
  <si>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</si>
  <si>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</si>
  <si>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</si>
  <si>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</si>
  <si>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</si>
  <si>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</si>
  <si>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</si>
  <si>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</si>
  <si>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</si>
  <si>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</si>
  <si>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</si>
  <si>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</si>
  <si>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</si>
  <si>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</si>
  <si>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</si>
  <si>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</si>
  <si>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</si>
  <si>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</si>
  <si>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</si>
  <si>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</si>
  <si>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</si>
  <si>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</si>
  <si>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</si>
  <si>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</si>
  <si>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</si>
  <si>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</si>
  <si>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</si>
  <si>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</si>
  <si>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</si>
  <si>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</si>
  <si>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</si>
  <si>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</si>
  <si>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</si>
  <si>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</si>
  <si>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</si>
  <si>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</si>
  <si>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</si>
  <si>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</si>
  <si>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</si>
  <si>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</si>
  <si>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</si>
  <si>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</si>
  <si>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</si>
  <si>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</si>
  <si>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</si>
  <si>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</si>
  <si>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</si>
  <si>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</si>
  <si>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</si>
  <si>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</si>
  <si>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</si>
  <si>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</si>
  <si>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</si>
  <si>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</si>
  <si>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</si>
  <si>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</si>
  <si>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</si>
  <si>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</si>
  <si>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</si>
  <si>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</si>
  <si>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</si>
  <si>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</si>
  <si>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</si>
  <si>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</si>
  <si>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</si>
  <si>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</si>
  <si>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</si>
  <si>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</si>
  <si>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</si>
  <si>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</si>
  <si>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</si>
  <si>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</si>
  <si>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</si>
  <si>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</si>
  <si>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</si>
  <si>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</si>
  <si>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</si>
  <si>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</si>
  <si>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</si>
  <si>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</si>
  <si>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</si>
  <si>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</si>
  <si>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</si>
  <si>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</si>
  <si>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</si>
  <si>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</si>
  <si>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</si>
  <si>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</si>
  <si>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</si>
  <si>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</si>
  <si>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</si>
  <si>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</si>
  <si>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</si>
  <si>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</si>
  <si>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</si>
  <si>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</si>
  <si>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</si>
  <si>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</si>
  <si>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</si>
  <si>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</si>
  <si>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</si>
  <si>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</si>
  <si>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</si>
  <si>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</si>
  <si>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</si>
  <si>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</si>
  <si>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</si>
  <si>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</si>
  <si>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</si>
  <si>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</si>
  <si>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</si>
  <si>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</si>
  <si>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</si>
  <si>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</si>
  <si>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</si>
  <si>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</si>
  <si>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</si>
  <si>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</si>
  <si>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</si>
  <si>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</si>
  <si>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</si>
  <si>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</si>
  <si>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</si>
  <si>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</si>
  <si>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</si>
  <si>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</si>
  <si>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</si>
  <si>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</si>
  <si>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</si>
  <si>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</si>
  <si>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</si>
  <si>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</si>
  <si>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</si>
  <si>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</si>
  <si>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</si>
  <si>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</si>
  <si>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</si>
  <si>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</si>
  <si>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</si>
  <si>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</si>
  <si>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</si>
  <si>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</si>
  <si>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</si>
  <si>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</si>
  <si>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</si>
  <si>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</si>
  <si>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</si>
  <si>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</si>
  <si>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</si>
  <si>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</si>
  <si>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</si>
  <si>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</si>
  <si>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</si>
  <si>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</si>
  <si>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</si>
  <si>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</si>
  <si>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</si>
  <si>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</si>
  <si>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</si>
  <si>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</si>
  <si>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</si>
  <si>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</si>
  <si>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</si>
  <si>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</si>
  <si>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</si>
  <si>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</si>
  <si>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</si>
  <si>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</si>
  <si>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</si>
  <si>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</si>
  <si>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</si>
  <si>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</si>
  <si>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</si>
  <si>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</si>
  <si>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</si>
  <si>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</si>
  <si>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</si>
  <si>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</si>
  <si>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</si>
  <si>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</si>
  <si>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</si>
  <si>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</si>
  <si>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</si>
  <si>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</si>
  <si>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</si>
  <si>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</si>
  <si>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</si>
  <si>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</si>
  <si>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</si>
  <si>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</si>
  <si>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</si>
  <si>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</si>
  <si>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</si>
  <si>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</si>
  <si>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</si>
  <si>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</si>
  <si>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</si>
  <si>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</si>
  <si>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</si>
  <si>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</si>
  <si>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</si>
  <si>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</si>
  <si>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</si>
  <si>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</si>
  <si>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</si>
  <si>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</si>
  <si>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</si>
  <si>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</si>
  <si>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</si>
  <si>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</si>
  <si>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</si>
  <si>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</si>
  <si>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</si>
  <si>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</si>
  <si>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</si>
  <si>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</si>
  <si>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</si>
  <si>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</si>
  <si>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</si>
  <si>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</si>
  <si>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</si>
  <si>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</si>
  <si>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</si>
  <si>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</si>
  <si>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</si>
  <si>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</si>
  <si>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</si>
  <si>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</si>
  <si>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</si>
  <si>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</si>
  <si>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</si>
  <si>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</si>
  <si>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</si>
  <si>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</si>
  <si>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</si>
  <si>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</si>
  <si>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</si>
  <si>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</si>
  <si>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</si>
  <si>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</si>
  <si>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</si>
  <si>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</si>
  <si>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</si>
  <si>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</si>
  <si>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</si>
  <si>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</si>
  <si>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</si>
  <si>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</si>
  <si>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</si>
  <si>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</si>
  <si>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</si>
  <si>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</si>
  <si>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</si>
  <si>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</si>
  <si>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</si>
  <si>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</si>
  <si>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</si>
  <si>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</si>
  <si>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</si>
  <si>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</si>
  <si>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</si>
  <si>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</si>
  <si>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</si>
  <si>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</si>
  <si>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</si>
  <si>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</si>
  <si>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</si>
  <si>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</si>
  <si>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</si>
  <si>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</si>
  <si>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</si>
  <si>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</si>
  <si>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</si>
  <si>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</si>
  <si>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</si>
  <si>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</si>
  <si>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</si>
  <si>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</si>
  <si>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</si>
  <si>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</si>
  <si>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</si>
  <si>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</si>
  <si>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</si>
  <si>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</si>
  <si>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</si>
  <si>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</si>
  <si>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</si>
  <si>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</si>
  <si>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</si>
  <si>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</si>
  <si>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</si>
  <si>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</si>
  <si>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</si>
  <si>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</si>
  <si>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</si>
  <si>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</si>
  <si>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2021-15-10000399</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</si>
  <si>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</si>
  <si>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</si>
  <si>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CONSORCIO SONDER FTI BOYACA</t>
  </si>
  <si>
    <t>154-2020</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</si>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</sst>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I4"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44193.97513958333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0" t="str">
        <f>HYPERLINK("#Integrante_1!A109","CAPACIDAD RESIDUAL")</f>
        <v>CAPACIDAD RESIDUAL</v>
      </c>
      <c r="F8" s="271"/>
      <c r="G8" s="272"/>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0" t="str">
        <f>HYPERLINK("#Integrante_1!A162","TALENTO HUMANO")</f>
        <v>TALENTO HUMANO</v>
      </c>
      <c r="F9" s="271"/>
      <c r="G9" s="272"/>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0" t="str">
        <f>HYPERLINK("#Integrante_1!F162","INFRAESTRUCTURA")</f>
        <v>INFRAESTRUCTURA</v>
      </c>
      <c r="F10" s="271"/>
      <c r="G10" s="272"/>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255</v>
      </c>
      <c r="I15" s="32" t="s">
        <v>2629</v>
      </c>
      <c r="J15" s="110" t="s">
        <v>2637</v>
      </c>
      <c r="L15" s="267" t="s">
        <v>8</v>
      </c>
      <c r="M15" s="267"/>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2740</v>
      </c>
      <c r="G20" s="5"/>
      <c r="H20" s="273"/>
      <c r="I20" s="145" t="s">
        <v>255</v>
      </c>
      <c r="J20" s="146" t="s">
        <v>350</v>
      </c>
      <c r="K20" s="147">
        <v>1115452433</v>
      </c>
      <c r="L20" s="148">
        <v>44193</v>
      </c>
      <c r="M20" s="148">
        <v>44561</v>
      </c>
      <c r="N20" s="131">
        <f>+(M20-L20)/30</f>
        <v>12.266666666666667</v>
      </c>
      <c r="O20" s="134"/>
      <c r="U20" s="130"/>
      <c r="V20" s="107">
        <f ca="1">NOW()</f>
        <v>44193.97513958333</v>
      </c>
      <c r="W20" s="107">
        <f ca="1">NOW()</f>
        <v>44193.97513958333</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FUNDACION TRANSGREDIR LA INDIFERENCIA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2739</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4">
        <v>0.04</v>
      </c>
      <c r="G179" s="175">
        <f>IF(F179&gt;0,SUM(E179+F179),"")</f>
        <v>0.06</v>
      </c>
      <c r="H179" s="5"/>
      <c r="I179" s="256" t="s">
        <v>2675</v>
      </c>
      <c r="J179" s="257"/>
      <c r="K179" s="257"/>
      <c r="L179" s="258"/>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66927145.979999997</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1" zoomScale="85" zoomScaleNormal="85" zoomScaleSheetLayoutView="40" zoomScalePageLayoutView="40" workbookViewId="0">
      <selection activeCell="M25" sqref="M2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44193.97513958333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0" t="str">
        <f>HYPERLINK("#Integrante_2!A109","CAPACIDAD RESIDUAL")</f>
        <v>CAPACIDAD RESIDUAL</v>
      </c>
      <c r="F8" s="271"/>
      <c r="G8" s="272"/>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0" t="str">
        <f>HYPERLINK("#Integrante_2!A162","TALENTO HUMANO")</f>
        <v>TALENTO HUMANO</v>
      </c>
      <c r="F9" s="271"/>
      <c r="G9" s="272"/>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0" t="str">
        <f>HYPERLINK("#Integrante_2!F162","INFRAESTRUCTURA")</f>
        <v>INFRAESTRUCTURA</v>
      </c>
      <c r="F10" s="271"/>
      <c r="G10" s="272"/>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255</v>
      </c>
      <c r="I15" s="32" t="s">
        <v>2629</v>
      </c>
      <c r="J15" s="110" t="s">
        <v>2637</v>
      </c>
      <c r="L15" s="267" t="s">
        <v>8</v>
      </c>
      <c r="M15" s="267"/>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2740</v>
      </c>
      <c r="G20" s="5"/>
      <c r="H20" s="273"/>
      <c r="I20" s="145" t="s">
        <v>255</v>
      </c>
      <c r="J20" s="146" t="s">
        <v>350</v>
      </c>
      <c r="K20" s="147">
        <v>1115452433</v>
      </c>
      <c r="L20" s="148">
        <v>44193</v>
      </c>
      <c r="M20" s="148">
        <v>44561</v>
      </c>
      <c r="N20" s="131">
        <f>+(M20-L20)/30</f>
        <v>12.266666666666667</v>
      </c>
      <c r="O20" s="134"/>
      <c r="U20" s="130"/>
      <c r="V20" s="107">
        <f ca="1">NOW()</f>
        <v>44193.97513958333</v>
      </c>
      <c r="W20" s="107">
        <f ca="1">NOW()</f>
        <v>44193.97513958333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FUNDACIÓN SONDER</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2738</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2741</v>
      </c>
      <c r="E99" s="196">
        <v>43883</v>
      </c>
      <c r="F99" s="196">
        <v>44196</v>
      </c>
      <c r="G99" s="168">
        <f t="shared" si="1"/>
        <v>10.433333333333334</v>
      </c>
      <c r="H99" s="120" t="s">
        <v>2725</v>
      </c>
      <c r="I99" s="119" t="s">
        <v>255</v>
      </c>
      <c r="J99" s="119" t="s">
        <v>350</v>
      </c>
      <c r="K99" s="121">
        <v>1812522667</v>
      </c>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2741</v>
      </c>
      <c r="E100" s="196">
        <v>43883</v>
      </c>
      <c r="F100" s="196">
        <v>44196</v>
      </c>
      <c r="G100" s="168">
        <f t="shared" si="1"/>
        <v>10.433333333333334</v>
      </c>
      <c r="H100" s="120" t="s">
        <v>2725</v>
      </c>
      <c r="I100" s="119" t="s">
        <v>255</v>
      </c>
      <c r="J100" s="119" t="s">
        <v>259</v>
      </c>
      <c r="K100" s="121">
        <v>1812522667</v>
      </c>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2741</v>
      </c>
      <c r="E101" s="196">
        <v>43883</v>
      </c>
      <c r="F101" s="196">
        <v>44196</v>
      </c>
      <c r="G101" s="168">
        <f t="shared" si="1"/>
        <v>10.433333333333334</v>
      </c>
      <c r="H101" s="120" t="s">
        <v>2725</v>
      </c>
      <c r="I101" s="119" t="s">
        <v>255</v>
      </c>
      <c r="J101" s="119" t="s">
        <v>322</v>
      </c>
      <c r="K101" s="121">
        <v>1812522667</v>
      </c>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2741</v>
      </c>
      <c r="E102" s="196">
        <v>43883</v>
      </c>
      <c r="F102" s="196">
        <v>44196</v>
      </c>
      <c r="G102" s="168">
        <f t="shared" si="1"/>
        <v>10.433333333333334</v>
      </c>
      <c r="H102" s="120" t="s">
        <v>2725</v>
      </c>
      <c r="I102" s="119" t="s">
        <v>255</v>
      </c>
      <c r="J102" s="119" t="s">
        <v>324</v>
      </c>
      <c r="K102" s="121">
        <v>1812522667</v>
      </c>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2741</v>
      </c>
      <c r="E103" s="196">
        <v>43883</v>
      </c>
      <c r="F103" s="196">
        <v>44196</v>
      </c>
      <c r="G103" s="168">
        <f t="shared" si="1"/>
        <v>10.433333333333334</v>
      </c>
      <c r="H103" s="120" t="s">
        <v>2725</v>
      </c>
      <c r="I103" s="119" t="s">
        <v>255</v>
      </c>
      <c r="J103" s="119" t="s">
        <v>299</v>
      </c>
      <c r="K103" s="121">
        <v>1812522667</v>
      </c>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350</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2741</v>
      </c>
      <c r="E119" s="196">
        <v>43883</v>
      </c>
      <c r="F119" s="196">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t="s">
        <v>2622</v>
      </c>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2742</v>
      </c>
      <c r="J211" s="27" t="s">
        <v>2627</v>
      </c>
      <c r="K211" s="194" t="s">
        <v>2742</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44193.97513958333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0" t="str">
        <f>HYPERLINK("#Integrante_3!A109","CAPACIDAD RESIDUAL")</f>
        <v>CAPACIDAD RESIDUAL</v>
      </c>
      <c r="F8" s="271"/>
      <c r="G8" s="272"/>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0" t="str">
        <f>HYPERLINK("#Integrante_3!A162","TALENTO HUMANO")</f>
        <v>TALENTO HUMANO</v>
      </c>
      <c r="F9" s="271"/>
      <c r="G9" s="272"/>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0" t="str">
        <f>HYPERLINK("#Integrante_3!F162","INFRAESTRUCTURA")</f>
        <v>INFRAESTRUCTURA</v>
      </c>
      <c r="F10" s="271"/>
      <c r="G10" s="272"/>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44193.97513958333</v>
      </c>
      <c r="W20" s="107">
        <f ca="1">NOW()</f>
        <v>44193.97513958333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1"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0"/>
      <c r="S175" s="19"/>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60" t="s">
        <v>2623</v>
      </c>
      <c r="S176" s="19"/>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2675</v>
      </c>
      <c r="J177" s="249"/>
      <c r="K177" s="249"/>
      <c r="L177" s="250"/>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44193.97513958333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0" t="str">
        <f>HYPERLINK("#Integrante_4!A109","CAPACIDAD RESIDUAL")</f>
        <v>CAPACIDAD RESIDUAL</v>
      </c>
      <c r="F8" s="271"/>
      <c r="G8" s="272"/>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0" t="str">
        <f>HYPERLINK("#Integrante_4!A162","TALENTO HUMANO")</f>
        <v>TALENTO HUMANO</v>
      </c>
      <c r="F9" s="271"/>
      <c r="G9" s="272"/>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0" t="str">
        <f>HYPERLINK("#Integrante_4!F162","INFRAESTRUCTURA")</f>
        <v>INFRAESTRUCTURA</v>
      </c>
      <c r="F10" s="271"/>
      <c r="G10" s="272"/>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44193.97513958333</v>
      </c>
      <c r="W20" s="107">
        <f ca="1">NOW()</f>
        <v>44193.97513958333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0"/>
      <c r="S177" s="19"/>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60" t="s">
        <v>2623</v>
      </c>
      <c r="S178" s="19"/>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44193.97513958333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0" t="str">
        <f>HYPERLINK("#Integrante_5!A109","CAPACIDAD RESIDUAL")</f>
        <v>CAPACIDAD RESIDUAL</v>
      </c>
      <c r="F8" s="271"/>
      <c r="G8" s="272"/>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0" t="str">
        <f>HYPERLINK("#Integrante_5!A162","TALENTO HUMANO")</f>
        <v>TALENTO HUMANO</v>
      </c>
      <c r="F9" s="271"/>
      <c r="G9" s="272"/>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0" t="str">
        <f>HYPERLINK("#Integrante_5!F162","INFRAESTRUCTURA")</f>
        <v>INFRAESTRUCTURA</v>
      </c>
      <c r="F10" s="271"/>
      <c r="G10" s="272"/>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44193.97513958333</v>
      </c>
      <c r="W20" s="107">
        <f ca="1">NOW()</f>
        <v>44193.97513958333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1"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0"/>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9"/>
      <c r="S176" s="160" t="s">
        <v>2623</v>
      </c>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2673</v>
      </c>
      <c r="J177" s="249"/>
      <c r="K177" s="249"/>
      <c r="L177" s="250"/>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44193.97513958333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0" t="str">
        <f>HYPERLINK("#Integrante_6!A109","CAPACIDAD RESIDUAL")</f>
        <v>CAPACIDAD RESIDUAL</v>
      </c>
      <c r="F8" s="271"/>
      <c r="G8" s="272"/>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0" t="str">
        <f>HYPERLINK("#Integrante_6!A162","TALENTO HUMANO")</f>
        <v>TALENTO HUMANO</v>
      </c>
      <c r="F9" s="271"/>
      <c r="G9" s="272"/>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0" t="str">
        <f>HYPERLINK("#Integrante_6!F162","INFRAESTRUCTURA")</f>
        <v>INFRAESTRUCTURA</v>
      </c>
      <c r="F10" s="271"/>
      <c r="G10" s="272"/>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44193.97513958333</v>
      </c>
      <c r="W20" s="107">
        <f ca="1">NOW()</f>
        <v>44193.97513958333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2673</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documentManagement/types"/>
    <ds:schemaRef ds:uri="http://schemas.microsoft.com/office/2006/metadata/properties"/>
    <ds:schemaRef ds:uri="4fb10211-09fb-4e80-9f0b-184718d5d98c"/>
    <ds:schemaRef ds:uri="http://schemas.microsoft.com/office/infopath/2007/PartnerControls"/>
    <ds:schemaRef ds:uri="http://www.w3.org/XML/1998/namespace"/>
    <ds:schemaRef ds:uri="http://purl.org/dc/terms/"/>
    <ds:schemaRef ds:uri="http://purl.org/dc/elements/1.1/"/>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2020-12-28T18:29:30Z</cp:lastPrinted>
  <dcterms:created xsi:type="dcterms:W3CDTF">2020-10-14T21:57:42Z</dcterms:created>
  <dcterms:modified xsi:type="dcterms:W3CDTF">2020-12-29T04:24:29Z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