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NARIÑO\2021-52-100013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<sst xmlns="http://schemas.openxmlformats.org/spreadsheetml/2006/main" count="3438" uniqueCount="2758">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</sst>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5" zoomScaleNormal="85" zoomScaleSheetLayoutView="40" zoomScalePageLayoutView="40" workbookViewId="0">
      <selection activeCell="G14" sqref="G14"/>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02" t="s">
        <v>2653</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185"/>
      <c r="I20" s="138" t="s">
        <v>110</v>
      </c>
      <c r="J20" s="139" t="s">
        <v>782</v>
      </c>
      <c r="K20" s="166">
        <v>2741658933</v>
      </c>
      <c r="L20" s="141"/>
      <c r="M20" s="141">
        <v>44561</v>
      </c>
      <c r="N20" s="125">
        <f>+(M20-L20)/30</f>
        <v>1485.3666666666666</v>
      </c>
      <c r="O20" s="128"/>
      <c r="U20" s="124"/>
      <c r="V20" s="104">
        <f ca="1">NOW()</f>
        <v>44193.638305324072</v>
      </c>
      <c r="W20" s="104">
        <f ca="1">NOW()</f>
        <v>44193.638305324072</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19"/>
      <c r="I37" s="120"/>
      <c r="J37" s="120"/>
      <c r="K37" s="120"/>
      <c r="L37" s="120"/>
      <c r="M37" s="120"/>
      <c r="N37" s="120"/>
      <c r="O37" s="121"/>
    </row>
    <row r="38" spans="1:16" ht="21" customHeight="1" x14ac:dyDescent="0.35">
      <c r="A38" s="9"/>
      <c r="B38" s="177" t="str">
        <f>VLOOKUP(B20,EAS!A2:B1439,2,0)</f>
        <v>FUNDACION UN MUNDO SIN FRONTERAS</v>
      </c>
      <c r="C38" s="177"/>
      <c r="D38" s="177"/>
      <c r="E38" s="177"/>
      <c r="F38" s="177"/>
      <c r="G38" s="5"/>
      <c r="H38" s="122"/>
      <c r="I38" s="189" t="s">
        <v>7</v>
      </c>
      <c r="J38" s="189"/>
      <c r="K38" s="189"/>
      <c r="L38" s="189"/>
      <c r="M38" s="189"/>
      <c r="N38" s="189"/>
      <c r="O38" s="123"/>
    </row>
    <row r="39" spans="1:16" ht="43" customHeight="1" thickBot="1" x14ac:dyDescent="0.4">
      <c r="A39" s="10"/>
      <c r="B39" s="11"/>
      <c r="C39" s="11"/>
      <c r="D39" s="11"/>
      <c r="E39" s="11"/>
      <c r="F39" s="11"/>
      <c r="G39" s="11"/>
      <c r="H39" s="10"/>
      <c r="I39" s="221" t="s">
        <v>2757</v>
      </c>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2654</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2655</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45" t="s">
        <v>2643</v>
      </c>
      <c r="J167" s="246"/>
      <c r="K167" s="246"/>
      <c r="L167" s="246"/>
      <c r="M167" s="246"/>
      <c r="N167" s="246"/>
      <c r="O167" s="247"/>
      <c r="U167" s="51"/>
    </row>
    <row r="168" spans="1:28" x14ac:dyDescent="0.35">
      <c r="A168" s="9"/>
      <c r="B168" s="222" t="s">
        <v>2657</v>
      </c>
      <c r="C168" s="222"/>
      <c r="D168" s="222"/>
      <c r="E168" s="8"/>
      <c r="F168" s="5"/>
      <c r="H168" s="81" t="s">
        <v>2656</v>
      </c>
      <c r="I168" s="245"/>
      <c r="J168" s="246"/>
      <c r="K168" s="246"/>
      <c r="L168" s="246"/>
      <c r="M168" s="246"/>
      <c r="N168" s="246"/>
      <c r="O168" s="24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2667</v>
      </c>
      <c r="B172" s="180"/>
      <c r="C172" s="180"/>
      <c r="D172" s="180"/>
      <c r="E172" s="180"/>
      <c r="F172" s="180"/>
      <c r="G172" s="180"/>
      <c r="H172" s="180"/>
      <c r="I172" s="180"/>
      <c r="J172" s="180"/>
      <c r="K172" s="180"/>
      <c r="L172" s="180"/>
      <c r="M172" s="180"/>
      <c r="N172" s="180"/>
      <c r="O172" s="181"/>
      <c r="P172" s="76"/>
    </row>
    <row r="173" spans="1:28" ht="15" customHeight="1" x14ac:dyDescent="0.35">
      <c r="A173" s="194" t="s">
        <v>2673</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5" x14ac:dyDescent="0.3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5" x14ac:dyDescent="0.3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5" hidden="1" x14ac:dyDescent="0.3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5" hidden="1" x14ac:dyDescent="0.3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5" hidden="1" x14ac:dyDescent="0.3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82249767.989999995</v>
      </c>
      <c r="F185" s="92"/>
      <c r="G185" s="93"/>
      <c r="H185" s="88"/>
      <c r="I185" s="90" t="s">
        <v>2627</v>
      </c>
      <c r="J185" s="154">
        <f>+SUM(M179:M183)</f>
        <v>0.02</v>
      </c>
      <c r="K185" s="201" t="s">
        <v>2628</v>
      </c>
      <c r="L185" s="201"/>
      <c r="M185" s="94">
        <f>+J185*(SUM(K20:K35))</f>
        <v>54833178.660000004</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235" t="s">
        <v>2636</v>
      </c>
      <c r="C192" s="235"/>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193" t="s">
        <v>2658</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4fb10211-09fb-4e80-9f0b-184718d5d98c"/>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2020-12-28T20:19:27Z</cp:lastPrinted>
  <dcterms:created xsi:type="dcterms:W3CDTF">2020-10-14T21:57:42Z</dcterms:created>
  <dcterms:modified xsi:type="dcterms:W3CDTF">2020-12-28T20:20:22Z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