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CAQUETA\"/>
    </mc:Choice>
  </mc:AlternateContent>
  <xr:revisionPtr revIDLastSave="0" documentId="13_ncr:1_{CE090F51-0690-47D8-854B-712D08DDCE0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<sst xmlns="http://schemas.openxmlformats.org/spreadsheetml/2006/main" count="3438" uniqueCount="2758">
  <si>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</si>
  <si>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</si>
  <si>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</si>
  <si>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</si>
  <si>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</si>
  <si>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</si>
  <si>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</si>
  <si>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</si>
  <si>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</si>
  <si>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</si>
  <si>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</si>
  <si>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</si>
  <si>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</si>
  <si>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</si>
  <si>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</si>
  <si>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</si>
  <si>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</si>
  <si>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</si>
  <si>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</si>
  <si>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</si>
  <si>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</si>
  <si>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</si>
  <si>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</si>
  <si>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</si>
  <si>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</si>
  <si>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</si>
  <si>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</si>
  <si>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</si>
  <si>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</si>
  <si>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</si>
  <si>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</si>
  <si>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</si>
  <si>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</si>
  <si>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</si>
  <si>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</si>
  <si>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</si>
  <si>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</si>
  <si>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</si>
  <si>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</si>
  <si>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</si>
  <si>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</si>
  <si>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</si>
  <si>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</si>
  <si>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</si>
  <si>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</si>
  <si>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</si>
  <si>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</si>
  <si>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</si>
  <si>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</si>
  <si>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</si>
  <si>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</si>
  <si>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</si>
  <si>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</si>
  <si>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</si>
  <si>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</si>
  <si>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</si>
  <si>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</si>
  <si>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</si>
  <si>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</si>
  <si>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</si>
  <si>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</si>
  <si>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</si>
  <si>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</si>
  <si>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</si>
  <si>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</si>
  <si>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</si>
  <si>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</si>
  <si>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</si>
  <si>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</si>
  <si>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</si>
  <si>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</si>
  <si>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</si>
  <si>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</si>
  <si>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</si>
  <si>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</si>
  <si>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</si>
  <si>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</si>
  <si>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</si>
  <si>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</si>
  <si>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</si>
  <si>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</si>
  <si>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</si>
  <si>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</si>
  <si>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</si>
  <si>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</si>
  <si>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</si>
  <si>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</si>
  <si>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</si>
  <si>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</si>
  <si>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</si>
  <si>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</si>
  <si>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</si>
  <si>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</si>
  <si>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</si>
  <si>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</si>
  <si>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</si>
  <si>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</si>
  <si>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</si>
  <si>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</si>
  <si>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</si>
  <si>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</si>
  <si>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</si>
  <si>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</si>
  <si>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</si>
  <si>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</si>
  <si>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</si>
  <si>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</si>
  <si>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</si>
  <si>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</si>
  <si>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</si>
  <si>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</si>
  <si>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</si>
  <si>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</si>
  <si>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</si>
  <si>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</si>
  <si>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</si>
  <si>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</si>
  <si>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</si>
  <si>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</si>
  <si>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</si>
  <si>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</si>
  <si>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</si>
  <si>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</si>
  <si>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</si>
  <si>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</si>
  <si>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</si>
  <si>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</si>
  <si>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</si>
  <si>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</si>
  <si>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</si>
  <si>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</si>
  <si>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</si>
  <si>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</si>
  <si>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</si>
  <si>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</si>
  <si>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</si>
  <si>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</si>
  <si>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</si>
  <si>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</si>
  <si>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</si>
  <si>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</si>
  <si>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</si>
  <si>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</si>
  <si>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</si>
  <si>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</si>
  <si>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</si>
  <si>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</si>
  <si>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</si>
  <si>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</si>
  <si>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</si>
  <si>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</si>
  <si>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</si>
  <si>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</si>
  <si>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</si>
  <si>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</si>
  <si>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</si>
  <si>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</si>
  <si>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</si>
  <si>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</si>
  <si>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</si>
  <si>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</si>
  <si>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</si>
  <si>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</si>
  <si>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</si>
  <si>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</si>
  <si>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</si>
  <si>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</si>
  <si>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</si>
  <si>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</si>
  <si>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</si>
  <si>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</si>
  <si>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</si>
  <si>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</si>
  <si>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</si>
  <si>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</si>
  <si>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</si>
  <si>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</si>
  <si>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</si>
  <si>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</si>
  <si>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</si>
  <si>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</si>
  <si>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</si>
  <si>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</si>
  <si>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</si>
  <si>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</si>
  <si>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</si>
  <si>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</si>
  <si>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</si>
  <si>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</si>
  <si>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</si>
  <si>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</si>
  <si>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</si>
  <si>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</si>
  <si>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</si>
  <si>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</si>
  <si>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</si>
  <si>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</si>
  <si>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</si>
  <si>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</si>
  <si>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</si>
  <si>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</si>
  <si>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</si>
  <si>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</si>
  <si>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</si>
  <si>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</si>
  <si>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</si>
  <si>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</si>
  <si>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</si>
  <si>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</si>
  <si>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</si>
  <si>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</si>
  <si>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</si>
  <si>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</si>
  <si>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</si>
  <si>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</si>
  <si>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</si>
  <si>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</si>
  <si>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</si>
  <si>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</si>
  <si>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</si>
  <si>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</si>
  <si>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</si>
  <si>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</si>
  <si>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</si>
  <si>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</si>
  <si>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</si>
  <si>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</si>
  <si>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</si>
  <si>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</si>
  <si>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</si>
  <si>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</si>
  <si>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</si>
  <si>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</si>
  <si>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</si>
  <si>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</si>
  <si>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</si>
  <si>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</si>
  <si>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</si>
  <si>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</si>
  <si>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</si>
  <si>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</si>
  <si>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</si>
  <si>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</si>
  <si>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</si>
  <si>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</si>
  <si>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</si>
  <si>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</si>
  <si>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</si>
  <si>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</si>
  <si>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</si>
  <si>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</si>
  <si>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</si>
  <si>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</si>
  <si>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</si>
  <si>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</si>
  <si>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</si>
  <si>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</si>
  <si>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</si>
  <si>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</si>
  <si>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</si>
  <si>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</si>
  <si>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</si>
  <si>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</si>
  <si>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</si>
  <si>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</si>
  <si>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</si>
  <si>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</si>
  <si>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</si>
  <si>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</si>
  <si>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</si>
  <si>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</si>
  <si>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</si>
  <si>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</si>
  <si>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</si>
  <si>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</si>
  <si>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</si>
  <si>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</si>
  <si>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</si>
  <si>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</si>
  <si>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</si>
  <si>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</si>
  <si>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</si>
  <si>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</si>
  <si>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</si>
  <si>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</si>
  <si>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</si>
  <si>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</si>
  <si>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</si>
  <si>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</si>
  <si>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</si>
  <si>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</si>
  <si>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</si>
  <si>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</si>
  <si>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</si>
  <si>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</si>
  <si>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</si>
  <si>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</si>
  <si>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</si>
  <si>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</si>
  <si>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</si>
  <si>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</si>
  <si>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</si>
  <si>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</si>
  <si>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</si>
  <si>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</si>
  <si>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</si>
  <si>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</si>
  <si>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</si>
  <si>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</si>
  <si>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</si>
  <si>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</si>
  <si>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</si>
  <si>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</si>
  <si>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</si>
  <si>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</si>
  <si>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</si>
  <si>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</si>
  <si>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</si>
  <si>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</si>
  <si>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</si>
  <si>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</si>
  <si>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</si>
  <si>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</si>
  <si>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</si>
  <si>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</si>
  <si>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</si>
  <si>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</si>
  <si>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</si>
  <si>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</si>
  <si>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</si>
  <si>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</si>
  <si>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</si>
  <si>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</si>
  <si>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</si>
  <si>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</si>
  <si>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</si>
  <si>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</si>
  <si>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</si>
  <si>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</si>
  <si>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</si>
  <si>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</si>
  <si>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</si>
  <si>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</si>
  <si>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</si>
  <si>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</si>
  <si>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</si>
  <si>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</si>
  <si>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</si>
  <si>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</si>
  <si>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</si>
  <si>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</si>
  <si>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</si>
  <si>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</si>
  <si>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</si>
  <si>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</si>
  <si>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</si>
  <si>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</si>
  <si>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</si>
  <si>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</si>
  <si>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</si>
  <si>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</si>
  <si>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</si>
  <si>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</si>
  <si>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</si>
  <si>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</si>
  <si>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</si>
  <si>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</si>
  <si>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</si>
  <si>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</si>
  <si>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</si>
  <si>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</si>
  <si>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</si>
  <si>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</si>
  <si>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</si>
  <si>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</si>
  <si>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</si>
  <si>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</si>
  <si>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</si>
  <si>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</si>
  <si>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</si>
  <si>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</si>
  <si>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</si>
  <si>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</si>
  <si>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</si>
  <si>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</si>
  <si>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</si>
  <si>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</si>
  <si>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</si>
  <si>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</si>
  <si>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</si>
  <si>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</si>
  <si>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</si>
  <si>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</si>
  <si>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</si>
  <si>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</si>
  <si>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</si>
  <si>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</si>
  <si>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</si>
  <si>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</si>
  <si>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</si>
  <si>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</si>
  <si>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</si>
  <si>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</si>
  <si>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</si>
  <si>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</si>
  <si>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</si>
  <si>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</si>
  <si>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</si>
  <si>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</si>
  <si>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</si>
  <si>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</si>
  <si>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</si>
  <si>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</si>
  <si>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</si>
  <si>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</si>
  <si>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</si>
  <si>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</si>
  <si>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</si>
  <si>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</si>
  <si>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</si>
  <si>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</si>
  <si>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</si>
  <si>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</si>
  <si>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</si>
  <si>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</si>
  <si>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</si>
  <si>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</si>
  <si>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</si>
  <si>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</si>
  <si>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</si>
  <si>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</si>
  <si>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</si>
  <si>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</si>
  <si>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</si>
  <si>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</si>
  <si>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</si>
  <si>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</si>
  <si>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</si>
  <si>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</si>
  <si>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</si>
  <si>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</si>
  <si>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</si>
  <si>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</si>
  <si>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</si>
  <si>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</si>
  <si>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</si>
  <si>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</si>
  <si>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</si>
  <si>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</si>
  <si>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</si>
  <si>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</si>
  <si>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</si>
  <si>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</si>
  <si>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</si>
  <si>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</si>
  <si>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</si>
  <si>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</si>
  <si>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</si>
  <si>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</si>
  <si>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</si>
  <si>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</si>
  <si>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</si>
  <si>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</si>
  <si>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</si>
  <si>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</si>
  <si>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</si>
  <si>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</si>
  <si>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</si>
  <si>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</si>
  <si>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</si>
  <si>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</si>
  <si>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</si>
  <si>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</si>
  <si>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</si>
  <si>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</si>
  <si>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</si>
  <si>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</si>
  <si>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</si>
  <si>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</si>
  <si>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</si>
  <si>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</si>
  <si>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</si>
  <si>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</si>
  <si>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</si>
  <si>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</si>
  <si>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</si>
  <si>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</si>
  <si>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</si>
  <si>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</si>
  <si>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</si>
  <si>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</si>
  <si>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</si>
  <si>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</si>
  <si>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</si>
  <si>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</si>
  <si>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</si>
  <si>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</si>
  <si>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</si>
  <si>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</si>
  <si>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</si>
  <si>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</si>
  <si>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</si>
  <si>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</si>
  <si>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</si>
  <si>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</si>
  <si>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</si>
  <si>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</si>
  <si>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</si>
  <si>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</si>
  <si>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</si>
  <si>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</si>
  <si>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</si>
  <si>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</si>
  <si>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</si>
  <si>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</si>
  <si>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</si>
  <si>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</si>
  <si>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</si>
  <si>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</si>
  <si>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</si>
  <si>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</si>
  <si>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</si>
  <si>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</si>
  <si>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</si>
  <si>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</si>
  <si>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</si>
  <si>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</si>
  <si>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</si>
  <si>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</si>
  <si>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</si>
  <si>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</si>
  <si>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</si>
  <si>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</si>
  <si>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</si>
  <si>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</si>
  <si>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</si>
  <si>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</si>
  <si>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</si>
  <si>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</si>
  <si>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</si>
  <si>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</si>
  <si>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</si>
  <si>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</si>
  <si>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</si>
  <si>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</si>
  <si>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</si>
  <si>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</si>
  <si>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</si>
  <si>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</si>
  <si>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</si>
  <si>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</si>
  <si>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</si>
  <si>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</si>
  <si>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</si>
  <si>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</si>
  <si>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</si>
  <si>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</si>
  <si>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</si>
  <si>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</si>
  <si>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</si>
  <si>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</si>
  <si>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</si>
  <si>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</si>
  <si>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</si>
  <si>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</si>
  <si>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</si>
  <si>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</si>
  <si>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</si>
  <si>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</si>
  <si>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</si>
  <si>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</si>
  <si>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</si>
  <si>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</si>
  <si>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</si>
  <si>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</si>
  <si>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</si>
  <si>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</si>
  <si>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</si>
  <si>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</si>
  <si>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</si>
  <si>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</si>
  <si>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</si>
  <si>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</si>
  <si>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</si>
  <si>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</si>
  <si>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</si>
  <si>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</si>
  <si>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</si>
  <si>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</si>
  <si>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</si>
  <si>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</si>
  <si>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</si>
  <si>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</si>
  <si>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</si>
  <si>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</si>
  <si>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</si>
  <si>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</si>
  <si>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</si>
  <si>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</si>
  <si>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</si>
  <si>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</si>
  <si>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</si>
  <si>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</si>
  <si>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</si>
  <si>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</si>
  <si>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</si>
  <si>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</si>
  <si>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</si>
  <si>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</si>
  <si>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</si>
  <si>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</si>
  <si>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</si>
  <si>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</si>
  <si>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</si>
  <si>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</si>
  <si>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</si>
  <si>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</si>
  <si>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</si>
  <si>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</si>
  <si>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</si>
  <si>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</si>
  <si>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</si>
  <si>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</si>
  <si>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</si>
  <si>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</si>
  <si>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</si>
  <si>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</si>
  <si>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</si>
  <si>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</si>
  <si>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</si>
  <si>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</si>
  <si>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</si>
  <si>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</si>
  <si>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</si>
  <si>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</si>
  <si>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</si>
  <si>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</si>
  <si>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</si>
  <si>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</si>
  <si>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</si>
  <si>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</si>
  <si>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</si>
  <si>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</si>
  <si>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</si>
  <si>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</si>
  <si>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</si>
  <si>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</si>
  <si>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</si>
  <si>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</si>
  <si>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</si>
  <si>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</si>
  <si>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</si>
  <si>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</si>
  <si>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</si>
  <si>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</si>
  <si>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</si>
  <si>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</si>
  <si>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</si>
  <si>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</si>
  <si>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</si>
  <si>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</si>
  <si>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</si>
  <si>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</si>
  <si>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</si>
  <si>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</si>
  <si>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</si>
  <si>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</si>
  <si>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</si>
  <si>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</si>
  <si>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</si>
  <si>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</si>
  <si>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</si>
  <si>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</si>
  <si>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</si>
  <si>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</si>
  <si>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</si>
  <si>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</si>
  <si>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</si>
  <si>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</si>
  <si>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</si>
  <si>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</si>
  <si>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</si>
  <si>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</si>
  <si>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</si>
  <si>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</si>
  <si>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</si>
  <si>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</si>
  <si>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</si>
  <si>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</si>
  <si>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</si>
  <si>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</si>
  <si>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</si>
  <si>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</si>
  <si>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</si>
  <si>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</si>
  <si>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</si>
  <si>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</si>
  <si>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</si>
  <si>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</si>
  <si>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</si>
  <si>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</si>
  <si>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</si>
  <si>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</si>
  <si>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</si>
  <si>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</si>
  <si>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</si>
  <si>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</si>
  <si>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</si>
  <si>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</si>
  <si>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</si>
  <si>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</si>
  <si>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</si>
  <si>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</si>
  <si>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</si>
  <si>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</si>
  <si>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</si>
  <si>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</si>
  <si>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</si>
  <si>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</si>
  <si>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</si>
  <si>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</si>
  <si>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</si>
  <si>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</si>
  <si>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</si>
  <si>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</si>
  <si>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</si>
  <si>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</si>
  <si>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</si>
  <si>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</si>
  <si>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</si>
  <si>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</si>
  <si>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</si>
  <si>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</si>
  <si>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</si>
  <si>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</si>
  <si>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</si>
  <si>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</si>
  <si>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</si>
  <si>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</si>
  <si>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</si>
  <si>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</si>
  <si>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</si>
  <si>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</si>
  <si>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</si>
  <si>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</si>
  <si>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</si>
  <si>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</si>
  <si>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</si>
  <si>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</si>
  <si>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</si>
  <si>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</si>
  <si>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</si>
  <si>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</si>
  <si>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</si>
  <si>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</si>
  <si>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</si>
  <si>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</si>
  <si>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</si>
  <si>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</si>
  <si>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</si>
  <si>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</si>
  <si>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</si>
  <si>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</si>
  <si>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</si>
  <si>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</si>
  <si>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</si>
  <si>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</si>
  <si>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</si>
  <si>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</si>
  <si>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</si>
  <si>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</si>
  <si>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</si>
  <si>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</si>
  <si>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</si>
  <si>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</si>
  <si>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</si>
  <si>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</si>
  <si>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</si>
  <si>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</si>
  <si>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</si>
  <si>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</si>
  <si>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</si>
  <si>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</si>
  <si>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</si>
  <si>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</si>
  <si>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</si>
  <si>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</si>
  <si>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</si>
  <si>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</si>
  <si>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</si>
  <si>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</si>
  <si>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</si>
  <si>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</si>
  <si>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</si>
  <si>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</si>
  <si>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</si>
  <si>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</si>
  <si>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</si>
  <si>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</si>
  <si>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</si>
  <si>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</si>
  <si>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</si>
  <si>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</si>
  <si>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</si>
  <si>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</si>
  <si>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</si>
  <si>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</si>
  <si>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</si>
  <si>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</si>
  <si>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</si>
  <si>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</si>
  <si>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</si>
  <si>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</si>
  <si>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</si>
  <si>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</si>
  <si>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</si>
  <si>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</si>
  <si>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</si>
  <si>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</si>
  <si>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</si>
  <si>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</si>
  <si>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</si>
  <si>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</si>
  <si>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</si>
  <si>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</si>
  <si>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</si>
  <si>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</si>
  <si>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</si>
  <si>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</si>
  <si>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</si>
  <si>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</si>
  <si>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</si>
  <si>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</si>
  <si>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</si>
  <si>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</si>
  <si>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</si>
  <si>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</si>
  <si>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</si>
  <si>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</si>
  <si>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</si>
  <si>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</si>
  <si>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</si>
  <si>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</si>
  <si>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</si>
  <si>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</si>
  <si>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</si>
  <si>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</si>
  <si>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</si>
  <si>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</si>
  <si>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</si>
  <si>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</si>
  <si>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</si>
  <si>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</si>
  <si>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</si>
  <si>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</si>
  <si>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</si>
  <si>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</si>
  <si>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</si>
  <si>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</si>
  <si>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</si>
  <si>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</si>
  <si>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</si>
  <si>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</si>
  <si>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</si>
  <si>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</si>
  <si>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</si>
  <si>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</si>
  <si>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</si>
  <si>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</si>
  <si>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</si>
  <si>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</si>
  <si>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</si>
  <si>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</si>
  <si>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</si>
  <si>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</si>
  <si>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</si>
  <si>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</si>
  <si>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</si>
  <si>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</si>
  <si>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</si>
  <si>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</si>
  <si>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</si>
  <si>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</si>
  <si>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</si>
  <si>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</si>
  <si>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</si>
  <si>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</si>
  <si>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</si>
  <si>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</si>
  <si>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</si>
  <si>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</si>
  <si>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</si>
  <si>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</si>
  <si>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</si>
  <si>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</si>
  <si>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</si>
  <si>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</si>
  <si>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</si>
  <si>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</si>
  <si>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</si>
  <si>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</si>
  <si>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</si>
  <si>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</si>
  <si>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</si>
  <si>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</si>
  <si>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</si>
  <si>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</si>
  <si>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</si>
  <si>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</si>
  <si>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</si>
  <si>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</si>
  <si>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</si>
  <si>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</si>
  <si>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</si>
  <si>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</si>
  <si>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</si>
  <si>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</si>
  <si>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</si>
  <si>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</si>
  <si>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</si>
  <si>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</si>
  <si>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</si>
  <si>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</si>
  <si>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</si>
  <si>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</si>
  <si>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</si>
  <si>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</si>
  <si>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</si>
  <si>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</si>
  <si>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</si>
  <si>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</si>
  <si>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</si>
  <si>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</si>
  <si>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</si>
  <si>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</si>
  <si>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</si>
  <si>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</si>
  <si>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</si>
  <si>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</si>
  <si>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</si>
  <si>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</si>
  <si>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</si>
  <si>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</si>
  <si>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</si>
  <si>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</si>
  <si>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</si>
  <si>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</si>
  <si>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</si>
  <si>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</si>
  <si>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</si>
  <si>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</si>
  <si>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</si>
  <si>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</si>
  <si>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</si>
  <si>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</si>
  <si>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</si>
  <si>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</si>
  <si>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</si>
  <si>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</si>
  <si>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</si>
  <si>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</si>
  <si>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</si>
  <si>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</si>
  <si>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</si>
  <si>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</si>
  <si>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</si>
  <si>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</si>
  <si>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</si>
  <si>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</si>
  <si>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</si>
  <si>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</si>
  <si>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</si>
  <si>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</si>
  <si>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</si>
  <si>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</si>
  <si>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</si>
  <si>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</si>
  <si>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</si>
  <si>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</si>
  <si>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</si>
  <si>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</si>
  <si>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</si>
  <si>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</si>
  <si>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</si>
  <si>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</si>
  <si>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</si>
  <si>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</si>
  <si>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</si>
  <si>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</si>
  <si>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</si>
  <si>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</si>
  <si>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</si>
  <si>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</si>
  <si>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</si>
  <si>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</si>
  <si>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</si>
  <si>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</si>
  <si>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</si>
  <si>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</si>
  <si>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</si>
  <si>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</si>
  <si>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</si>
  <si>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</si>
  <si>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</si>
  <si>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</si>
  <si>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</si>
  <si>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</si>
  <si>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</si>
  <si>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</si>
  <si>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</si>
  <si>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</si>
  <si>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</si>
  <si>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</si>
  <si>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</si>
  <si>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</si>
  <si>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</si>
  <si>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</si>
  <si>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</si>
  <si>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</si>
  <si>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</si>
  <si>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</si>
  <si>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</si>
  <si>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</si>
  <si>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</si>
  <si>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</si>
  <si>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</si>
  <si>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</si>
  <si>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</si>
  <si>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</si>
  <si>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</si>
  <si>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</si>
  <si>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</si>
  <si>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</si>
  <si>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</si>
  <si>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</si>
  <si>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</si>
  <si>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</si>
  <si>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</si>
  <si>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</si>
  <si>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</si>
  <si>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</si>
  <si>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</si>
  <si>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</si>
  <si>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</si>
  <si>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</si>
  <si>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</si>
  <si>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</si>
  <si>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</si>
  <si>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</si>
  <si>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</si>
  <si>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</si>
  <si>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</si>
  <si>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</si>
  <si>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</si>
  <si>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</si>
  <si>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</si>
  <si>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</si>
  <si>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</si>
  <si>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</si>
  <si>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</si>
  <si>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</si>
  <si>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</si>
  <si>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</si>
  <si>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</si>
  <si>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</si>
  <si>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</si>
  <si>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</si>
  <si>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</si>
  <si>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</si>
  <si>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</si>
  <si>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</si>
  <si>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</si>
  <si>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</si>
  <si>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</si>
  <si>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</si>
  <si>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</si>
  <si>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</si>
  <si>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</si>
  <si>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</si>
  <si>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</si>
  <si>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</si>
  <si>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</si>
  <si>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</si>
  <si>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</si>
  <si>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</si>
  <si>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</si>
  <si>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</si>
  <si>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</si>
  <si>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</si>
  <si>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</si>
  <si>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</si>
  <si>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</si>
  <si>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</si>
  <si>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</si>
  <si>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</si>
  <si>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</si>
  <si>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</si>
  <si>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</si>
  <si>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</si>
  <si>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</si>
  <si>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</si>
  <si>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</si>
  <si>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</si>
  <si>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</si>
  <si>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</si>
  <si>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</si>
  <si>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</si>
  <si>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</si>
  <si>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</si>
  <si>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</si>
  <si>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</si>
  <si>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</si>
  <si>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</si>
  <si>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</si>
  <si>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</si>
  <si>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</si>
  <si>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</si>
  <si>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</si>
  <si>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</si>
  <si>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</si>
  <si>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</si>
  <si>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</si>
  <si>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</si>
  <si>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</si>
  <si>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</si>
  <si>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</si>
  <si>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</si>
  <si>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</si>
  <si>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</si>
  <si>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</si>
  <si>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</si>
  <si>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</si>
  <si>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</si>
  <si>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</si>
  <si>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</si>
  <si>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</si>
  <si>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</si>
  <si>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</si>
  <si>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</si>
  <si>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</si>
  <si>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</si>
  <si>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</si>
  <si>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</si>
  <si>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</si>
  <si>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</si>
  <si>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</si>
  <si>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</si>
  <si>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</si>
  <si>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</si>
  <si>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</si>
  <si>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</si>
  <si>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</si>
  <si>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</si>
  <si>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</si>
  <si>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</si>
  <si>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</si>
  <si>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</si>
  <si>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</si>
  <si>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</si>
  <si>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</si>
  <si>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</si>
  <si>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</si>
  <si>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</si>
  <si>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</si>
  <si>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</si>
  <si>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</si>
  <si>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</si>
  <si>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</si>
  <si>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</si>
  <si>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</si>
  <si>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</si>
  <si>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</si>
  <si>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</si>
  <si>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</si>
  <si>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</si>
  <si>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</si>
  <si>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</si>
  <si>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</si>
  <si>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</si>
  <si>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</si>
  <si>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</si>
  <si>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</si>
  <si>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</si>
  <si>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</si>
  <si>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</si>
  <si>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</si>
  <si>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</si>
  <si>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</si>
  <si>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</si>
  <si>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</si>
  <si>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</si>
  <si>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</si>
  <si>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</si>
  <si>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</si>
  <si>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</si>
  <si>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</si>
  <si>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</si>
  <si>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</si>
  <si>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</si>
  <si>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</si>
  <si>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</si>
  <si>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</si>
  <si>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</si>
  <si>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</si>
  <si>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</si>
  <si>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</si>
  <si>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</si>
  <si>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</si>
  <si>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</si>
  <si>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</si>
  <si>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</si>
  <si>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</si>
  <si>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</si>
  <si>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</si>
  <si>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</si>
  <si>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</si>
  <si>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</si>
  <si>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</si>
  <si>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</si>
  <si>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</si>
  <si>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</si>
  <si>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</si>
  <si>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</si>
  <si>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</si>
  <si>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</si>
  <si>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</si>
  <si>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</si>
  <si>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</si>
  <si>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</si>
  <si>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</si>
  <si>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</si>
  <si>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</si>
  <si>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</si>
  <si>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</si>
  <si>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</si>
  <si>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</si>
  <si>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</si>
  <si>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</si>
  <si>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</si>
  <si>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</si>
  <si>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</si>
  <si>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</si>
  <si>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</si>
  <si>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</si>
  <si>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</si>
  <si>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</si>
  <si>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</si>
  <si>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</si>
  <si>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</si>
  <si>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</si>
  <si>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</si>
  <si>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</si>
  <si>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</si>
  <si>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</si>
  <si>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</si>
  <si>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</si>
  <si>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</si>
  <si>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</si>
  <si>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</si>
  <si>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</si>
  <si>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</si>
  <si>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</si>
  <si>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</si>
  <si>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</si>
  <si>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</si>
  <si>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</si>
  <si>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</si>
  <si>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</si>
  <si>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</si>
  <si>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</si>
  <si>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</si>
  <si>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</si>
  <si>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</si>
  <si>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</si>
  <si>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</si>
  <si>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</si>
  <si>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</si>
  <si>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</si>
  <si>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</si>
  <si>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</si>
  <si>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</si>
  <si>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</si>
  <si>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</si>
  <si>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</si>
  <si>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</si>
  <si>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</si>
  <si>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</si>
  <si>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</si>
  <si>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</si>
  <si>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</si>
  <si>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</si>
  <si>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</si>
  <si>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</si>
  <si>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</si>
  <si>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</si>
  <si>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</si>
  <si>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</si>
  <si>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</si>
  <si>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</si>
  <si>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</si>
  <si>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</si>
  <si>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</si>
  <si>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</si>
  <si>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</si>
  <si>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</si>
  <si>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</si>
  <si>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</si>
  <si>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</si>
  <si>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</si>
  <si>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</si>
  <si>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</si>
  <si>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</si>
  <si>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</si>
  <si>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</si>
  <si>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</si>
  <si>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</si>
  <si>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</si>
  <si>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</si>
  <si>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</si>
  <si>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</si>
  <si>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</si>
  <si>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</si>
  <si>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</si>
  <si>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</si>
  <si>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</si>
  <si>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</si>
  <si>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</si>
  <si>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</si>
  <si>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</si>
  <si>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</si>
  <si>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</si>
  <si>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</si>
  <si>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</si>
  <si>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</si>
  <si>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</si>
  <si>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</si>
  <si>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</si>
  <si>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</si>
  <si>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</si>
  <si>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</si>
  <si>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</si>
  <si>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</si>
  <si>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</si>
  <si>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</si>
  <si>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</si>
  <si>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</si>
  <si>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</si>
  <si>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</si>
  <si>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</si>
  <si>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</si>
  <si>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</si>
  <si>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</si>
  <si>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</si>
  <si>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</si>
  <si>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</si>
  <si>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</si>
  <si>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</si>
  <si>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</si>
  <si>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</si>
  <si>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</si>
  <si>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</si>
  <si>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</si>
  <si>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</si>
  <si>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</si>
  <si>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</si>
  <si>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</si>
  <si>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</si>
  <si>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</si>
  <si>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</si>
  <si>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</si>
  <si>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</si>
  <si>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</si>
  <si>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</si>
  <si>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</si>
  <si>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</si>
  <si>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</si>
  <si>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</si>
  <si>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</si>
  <si>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</si>
  <si>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</si>
  <si>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</si>
  <si>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</si>
  <si>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</si>
  <si>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</si>
  <si>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</si>
  <si>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</si>
  <si>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</si>
  <si>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</si>
  <si>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</si>
  <si>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</si>
  <si>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</si>
  <si>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</si>
  <si>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</si>
  <si>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</si>
  <si>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</si>
  <si>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</si>
  <si>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</si>
  <si>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</si>
  <si>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</si>
  <si>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</si>
  <si>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</si>
  <si>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</si>
  <si>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</si>
  <si>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</si>
  <si>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</si>
  <si>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</si>
  <si>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</si>
  <si>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</si>
  <si>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</si>
  <si>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</si>
  <si>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</si>
  <si>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</si>
  <si>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</si>
  <si>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</si>
  <si>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</si>
  <si>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</si>
  <si>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</si>
  <si>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</si>
  <si>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</si>
  <si>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</si>
  <si>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</si>
  <si>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</si>
  <si>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</si>
  <si>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</si>
  <si>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</si>
  <si>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</si>
  <si>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</si>
  <si>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</si>
  <si>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</si>
  <si>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</si>
  <si>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</si>
  <si>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</si>
  <si>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</si>
  <si>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</si>
  <si>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</si>
  <si>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</si>
  <si>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</si>
  <si>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</si>
  <si>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</si>
  <si>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</si>
  <si>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</si>
  <si>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</si>
  <si>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</si>
  <si>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</si>
  <si>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</si>
  <si>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</si>
  <si>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</si>
  <si>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</si>
  <si>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</si>
  <si>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</si>
  <si>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</si>
  <si>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</si>
  <si>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</si>
  <si>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</si>
  <si>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</si>
  <si>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</si>
  <si>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</si>
  <si>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</si>
  <si>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</si>
  <si>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</si>
  <si>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</si>
  <si>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</si>
  <si>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</si>
  <si>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</si>
  <si>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</si>
  <si>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</si>
  <si>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</si>
  <si>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</si>
  <si>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</si>
  <si>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</si>
  <si>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</si>
  <si>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</si>
  <si>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</si>
  <si>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</si>
  <si>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</si>
  <si>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</si>
  <si>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</si>
  <si>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</si>
  <si>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</si>
  <si>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</si>
  <si>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</si>
  <si>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</si>
  <si>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</si>
  <si>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</si>
  <si>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</si>
  <si>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</si>
  <si>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</si>
  <si>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</si>
  <si>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</si>
  <si>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</si>
  <si>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</si>
  <si>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</si>
  <si>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</si>
  <si>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</si>
  <si>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</si>
  <si>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</si>
  <si>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</si>
  <si>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</si>
  <si>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</si>
  <si>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</si>
  <si>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</si>
  <si>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</si>
  <si>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</si>
  <si>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</si>
  <si>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</si>
  <si>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</si>
  <si>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</si>
  <si>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</si>
  <si>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</si>
  <si>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</si>
  <si>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</si>
  <si>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</si>
  <si>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</si>
  <si>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</si>
  <si>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</si>
  <si>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</si>
  <si>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</si>
  <si>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</si>
  <si>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</si>
  <si>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</si>
  <si>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</si>
  <si>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</si>
  <si>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</si>
  <si>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</si>
  <si>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</si>
  <si>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</si>
  <si>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</si>
  <si>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</si>
  <si>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</si>
  <si>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</si>
  <si>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</si>
  <si>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</si>
  <si>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</si>
  <si>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</si>
  <si>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</si>
  <si>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</si>
  <si>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</si>
  <si>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</si>
  <si>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</si>
  <si>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</si>
  <si>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</si>
  <si>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</si>
  <si>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</si>
  <si>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</si>
  <si>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</si>
  <si>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</si>
  <si>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</si>
  <si>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</si>
  <si>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</si>
  <si>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</si>
  <si>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</si>
  <si>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</si>
  <si>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</si>
  <si>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</si>
  <si>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</si>
  <si>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</si>
  <si>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</si>
  <si>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</si>
  <si>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</si>
  <si>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</si>
  <si>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</si>
  <si>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</si>
  <si>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</si>
  <si>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</si>
  <si>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</si>
  <si>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</si>
  <si>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</si>
  <si>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</si>
  <si>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</si>
  <si>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</si>
  <si>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</si>
  <si>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</si>
  <si>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</si>
  <si>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</si>
  <si>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</si>
  <si>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</si>
  <si>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</si>
  <si>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</si>
  <si>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</si>
  <si>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</si>
  <si>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</si>
  <si>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</si>
  <si>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</si>
  <si>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</si>
  <si>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</si>
  <si>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</si>
  <si>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</si>
  <si>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</si>
  <si>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</si>
  <si>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</si>
  <si>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</si>
  <si>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</si>
  <si>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</si>
  <si>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</si>
  <si>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</si>
  <si>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</si>
  <si>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</si>
  <si>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</si>
  <si>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</si>
  <si>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</si>
  <si>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</si>
  <si>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</si>
  <si>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</si>
  <si>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</si>
  <si>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</si>
  <si>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</si>
  <si>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</si>
  <si>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</si>
  <si>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</si>
  <si>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</si>
  <si>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</si>
  <si>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</si>
  <si>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</si>
  <si>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</si>
  <si>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</si>
  <si>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</si>
  <si>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</si>
  <si>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</si>
  <si>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</si>
  <si>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</si>
  <si>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</si>
  <si>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</si>
  <si>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</si>
  <si>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</si>
  <si>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</si>
  <si>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</si>
  <si>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</si>
  <si>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</si>
  <si>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</si>
  <si>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</si>
  <si>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</si>
  <si>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</si>
  <si>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</si>
  <si>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</si>
  <si>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</si>
  <si>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</si>
  <si>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</si>
  <si>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</si>
  <si>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</si>
  <si>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</si>
  <si>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</si>
  <si>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</si>
  <si>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</si>
  <si>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</si>
  <si>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</si>
  <si>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</si>
  <si>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</si>
  <si>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</si>
  <si>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</si>
  <si>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</si>
  <si>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</si>
  <si>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</si>
  <si>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</si>
  <si>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</si>
  <si>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</si>
  <si>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</si>
  <si>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</si>
  <si>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</si>
  <si>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</si>
  <si>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</si>
  <si>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</si>
  <si>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</si>
  <si>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</si>
  <si>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</si>
  <si>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</si>
  <si>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</si>
  <si>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</si>
  <si>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</si>
  <si>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</si>
  <si>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</si>
  <si>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</si>
  <si>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</si>
  <si>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</si>
  <si>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</si>
  <si>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</si>
  <si>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</si>
  <si>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</si>
  <si>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</si>
  <si>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</si>
  <si>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</si>
  <si>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</si>
  <si>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</si>
  <si>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</si>
  <si>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</si>
  <si>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</si>
  <si>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</si>
  <si>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</si>
  <si>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</si>
  <si>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</si>
  <si>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</si>
  <si>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</si>
  <si>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</si>
  <si>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</si>
  <si>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</si>
  <si>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</si>
  <si>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</si>
  <si>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</si>
  <si>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</si>
  <si>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</si>
  <si>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</si>
  <si>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</si>
  <si>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</si>
  <si>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</si>
  <si>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</si>
  <si>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</si>
  <si>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</si>
  <si>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</si>
  <si>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</si>
  <si>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</si>
  <si>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</si>
  <si>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</si>
  <si>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</si>
  <si>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</si>
  <si>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</si>
  <si>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</si>
  <si>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</si>
  <si>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</si>
  <si>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</si>
  <si>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</si>
  <si>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</si>
  <si>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</si>
  <si>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</si>
  <si>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</si>
  <si>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</si>
  <si>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</si>
  <si>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</si>
  <si>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</si>
  <si>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</si>
  <si>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</si>
  <si>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</si>
  <si>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</si>
  <si>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</si>
  <si>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</si>
  <si>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</si>
  <si>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</si>
  <si>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</si>
  <si>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</si>
  <si>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</si>
  <si>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</si>
  <si>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</si>
  <si>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</si>
  <si>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</si>
  <si>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</si>
  <si>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</si>
  <si>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</si>
  <si>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</si>
  <si>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</si>
  <si>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</si>
  <si>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</si>
  <si>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</si>
  <si>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</si>
  <si>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</si>
  <si>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</si>
  <si>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</si>
  <si>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</si>
  <si>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</si>
  <si>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</si>
  <si>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</si>
  <si>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</si>
  <si>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</si>
  <si>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</si>
  <si>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</si>
  <si>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</si>
  <si>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</si>
  <si>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</si>
  <si>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</si>
  <si>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</si>
  <si>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</si>
  <si>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</si>
  <si>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</si>
  <si>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</si>
  <si>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</si>
  <si>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</si>
  <si>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</si>
  <si>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</si>
  <si>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</si>
  <si>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</si>
  <si>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</si>
  <si>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</si>
  <si>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</si>
  <si>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</si>
  <si>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</si>
  <si>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</si>
  <si>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</si>
  <si>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</si>
  <si>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</si>
  <si>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</si>
  <si>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</si>
  <si>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</si>
  <si>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</si>
  <si>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</si>
  <si>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</si>
  <si>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</si>
  <si>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</si>
  <si>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</si>
  <si>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</si>
  <si>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</si>
  <si>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</si>
  <si>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</si>
  <si>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</si>
  <si>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</si>
  <si>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</si>
  <si>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</si>
  <si>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</si>
  <si>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</si>
  <si>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</si>
  <si>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</si>
  <si>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</si>
  <si>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</si>
  <si>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</si>
  <si>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</si>
  <si>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</si>
  <si>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</si>
  <si>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</si>
  <si>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</si>
  <si>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</si>
  <si>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</si>
  <si>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</si>
  <si>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</si>
  <si>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</si>
  <si>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</si>
  <si>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</si>
  <si>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</si>
  <si>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</si>
  <si>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</si>
  <si>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</si>
  <si>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</si>
  <si>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</si>
  <si>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</si>
  <si>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</si>
  <si>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</si>
  <si>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</si>
  <si>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</si>
  <si>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</si>
  <si>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</si>
  <si>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</si>
  <si>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</si>
  <si>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</si>
  <si>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</si>
  <si>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</si>
  <si>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</si>
  <si>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</si>
  <si>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</si>
  <si>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</si>
  <si>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</si>
  <si>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</si>
  <si>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</si>
  <si>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</si>
  <si>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</si>
  <si>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</si>
  <si>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</si>
  <si>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</si>
  <si>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</si>
  <si>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</si>
  <si>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</si>
  <si>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</si>
  <si>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</si>
  <si>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</si>
  <si>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</si>
  <si>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</si>
  <si>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</si>
  <si>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</si>
  <si>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</si>
  <si>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</si>
  <si>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</si>
  <si>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</si>
  <si>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</si>
  <si>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</si>
  <si>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</si>
  <si>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</si>
  <si>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</si>
  <si>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</si>
  <si>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</si>
  <si>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</si>
  <si>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</si>
  <si>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</si>
  <si>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</si>
  <si>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</si>
  <si>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</si>
  <si>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</si>
  <si>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</si>
  <si>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</si>
  <si>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</si>
  <si>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</si>
  <si>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</si>
  <si>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</si>
  <si>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</si>
  <si>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</si>
  <si>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</si>
  <si>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</si>
  <si>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</si>
  <si>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</si>
  <si>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</si>
  <si>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</si>
  <si>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</si>
  <si>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</si>
  <si>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</si>
  <si>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</si>
  <si>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</si>
  <si>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</si>
  <si>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</si>
  <si>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</si>
  <si>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</si>
  <si>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</si>
  <si>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</si>
  <si>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</si>
  <si>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</si>
  <si>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</si>
  <si>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</si>
  <si>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</si>
  <si>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</si>
  <si>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</si>
  <si>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</si>
  <si>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</si>
  <si>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</si>
  <si>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</si>
  <si>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</si>
  <si>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</si>
  <si>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</si>
  <si>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</si>
  <si>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</si>
  <si>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</si>
  <si>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</si>
  <si>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</si>
  <si>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</si>
  <si>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</si>
  <si>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</si>
  <si>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</si>
  <si>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</si>
  <si>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</si>
  <si>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</si>
  <si>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</si>
  <si>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</si>
  <si>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</si>
  <si>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</si>
  <si>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</si>
  <si>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</si>
  <si>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</si>
  <si>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</si>
  <si>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</si>
  <si>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</si>
  <si>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</si>
  <si>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</si>
  <si>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</si>
  <si>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</si>
  <si>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</si>
  <si>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</si>
  <si>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</si>
  <si>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</si>
  <si>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</si>
  <si>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</si>
  <si>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</si>
  <si>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</si>
  <si>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</si>
  <si>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</si>
  <si>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</si>
  <si>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</si>
  <si>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</si>
  <si>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</si>
  <si>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</si>
  <si>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</si>
  <si>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</si>
  <si>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</si>
  <si>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</si>
  <si>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</si>
  <si>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</si>
  <si>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</si>
  <si>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</si>
  <si>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</si>
  <si>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</si>
  <si>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</si>
  <si>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</si>
  <si>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</si>
  <si>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</si>
  <si>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</si>
  <si>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</si>
  <si>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</si>
  <si>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</si>
  <si>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</si>
  <si>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</si>
  <si>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</si>
  <si>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</si>
  <si>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</si>
  <si>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</si>
  <si>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</si>
  <si>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</si>
  <si>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</si>
  <si>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</si>
  <si>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</si>
  <si>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</si>
  <si>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</si>
  <si>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</si>
  <si>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</si>
  <si>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</si>
  <si>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</si>
  <si>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</si>
  <si>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</si>
  <si>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</si>
  <si>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</si>
  <si>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</si>
  <si>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</si>
  <si>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</si>
  <si>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</si>
  <si>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</si>
  <si>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</si>
  <si>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</si>
  <si>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</si>
  <si>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</si>
  <si>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</si>
  <si>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</si>
  <si>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</si>
  <si>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</si>
  <si>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</si>
  <si>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</si>
  <si>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</si>
  <si>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</si>
  <si>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</si>
  <si>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</si>
  <si>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</si>
  <si>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</si>
  <si>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</si>
  <si>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</si>
  <si>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</si>
  <si>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</si>
  <si>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</si>
  <si>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</si>
  <si>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</si>
  <si>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</si>
  <si>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</si>
  <si>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</si>
  <si>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</si>
  <si>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</si>
  <si>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</si>
  <si>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</si>
  <si>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</si>
  <si>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</si>
  <si>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</si>
  <si>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</si>
  <si>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</si>
  <si>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</si>
  <si>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</si>
  <si>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</si>
  <si>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</si>
  <si>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</si>
  <si>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</si>
  <si>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</si>
  <si>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</si>
  <si>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</si>
  <si>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</si>
  <si>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</si>
  <si>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</si>
  <si>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</si>
  <si>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</si>
  <si>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</si>
  <si>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</si>
  <si>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</si>
  <si>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</si>
  <si>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</si>
  <si>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</si>
  <si>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</si>
  <si>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</si>
  <si>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</si>
  <si>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</si>
  <si>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</si>
  <si>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</si>
  <si>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</si>
  <si>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</si>
  <si>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</si>
  <si>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</si>
  <si>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</si>
  <si>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</si>
  <si>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</si>
  <si>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</si>
  <si>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</si>
  <si>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</si>
  <si>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</si>
  <si>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</si>
  <si>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</si>
  <si>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</si>
  <si>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</si>
  <si>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</si>
  <si>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</si>
  <si>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</si>
  <si>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</si>
  <si>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</si>
  <si>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</si>
  <si>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</si>
  <si>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</si>
  <si>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</si>
  <si>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</si>
  <si>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</si>
  <si>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</si>
  <si>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</si>
  <si>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</si>
  <si>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</si>
  <si>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</si>
  <si>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</si>
  <si>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</si>
  <si>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</si>
  <si>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</si>
  <si>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</si>
  <si>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</si>
  <si>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</si>
  <si>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</si>
  <si>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</si>
  <si>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</si>
  <si>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</si>
  <si>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</si>
  <si>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</si>
  <si>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</si>
  <si>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</si>
  <si>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</si>
  <si>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</si>
  <si>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</si>
  <si>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</si>
  <si>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</si>
  <si>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</si>
  <si>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</si>
  <si>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</si>
  <si>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</si>
  <si>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</si>
  <si>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</si>
  <si>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</si>
  <si>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</si>
  <si>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</si>
  <si>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</si>
  <si>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</si>
  <si>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</si>
  <si>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</si>
  <si>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</si>
  <si>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</si>
  <si>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</si>
  <si>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</si>
  <si>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</si>
  <si>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</si>
  <si>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</si>
  <si>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</si>
  <si>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</si>
  <si>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</si>
  <si>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</si>
  <si>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</si>
  <si>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</si>
  <si>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</si>
  <si>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</si>
  <si>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</si>
  <si>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</si>
  <si>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</si>
  <si>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</si>
  <si>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</si>
  <si>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</si>
  <si>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</si>
  <si>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</si>
  <si>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</si>
  <si>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</si>
  <si>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</si>
  <si>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</si>
  <si>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</si>
  <si>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</si>
  <si>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</si>
  <si>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</si>
  <si>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</si>
  <si>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</si>
  <si>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</si>
  <si>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</si>
  <si>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</si>
  <si>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</si>
  <si>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</si>
  <si>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</si>
  <si>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</si>
  <si>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</si>
  <si>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</si>
  <si>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</si>
  <si>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</si>
  <si>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</si>
  <si>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</si>
  <si>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</si>
  <si>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</si>
  <si>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</si>
  <si>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</si>
  <si>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</si>
  <si>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</si>
  <si>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</si>
  <si>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</si>
  <si>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</si>
  <si>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</si>
  <si>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</si>
  <si>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</si>
  <si>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</si>
  <si>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</si>
  <si>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</si>
  <si>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</si>
  <si>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</si>
  <si>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</si>
  <si>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</si>
  <si>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</si>
  <si>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</si>
  <si>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</si>
  <si>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</si>
  <si>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</si>
  <si>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</si>
  <si>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</si>
  <si>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</si>
  <si>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</si>
  <si>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</si>
  <si>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</si>
  <si>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</si>
  <si>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</si>
  <si>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</si>
  <si>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</si>
  <si>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</si>
  <si>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</si>
  <si>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</si>
  <si>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</si>
  <si>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</si>
  <si>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</si>
  <si>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</si>
  <si>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</si>
  <si>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</si>
  <si>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</si>
  <si>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</si>
  <si>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</si>
  <si>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</si>
  <si>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</si>
  <si>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</si>
  <si>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</si>
  <si>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</si>
  <si>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</si>
  <si>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</si>
  <si>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</si>
  <si>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</si>
  <si>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</si>
  <si>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</si>
  <si>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</si>
  <si>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</si>
  <si>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</si>
  <si>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</si>
  <si>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</si>
  <si>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</si>
  <si>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</si>
  <si>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</si>
  <si>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</si>
  <si>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</si>
  <si>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</si>
  <si>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</si>
  <si>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</si>
  <si>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</si>
  <si>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</si>
  <si>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</si>
  <si>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</si>
  <si>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</si>
  <si>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</si>
  <si>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</si>
  <si>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</si>
  <si>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</si>
  <si>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</si>
  <si>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</si>
  <si>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</si>
  <si>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</si>
  <si>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</si>
  <si>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</si>
  <si>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</si>
  <si>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</si>
  <si>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</si>
  <si>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</si>
  <si>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</si>
  <si>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</si>
  <si>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</si>
  <si>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</si>
  <si>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</si>
  <si>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</si>
  <si>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</si>
  <si>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</si>
  <si>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</si>
  <si>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</si>
  <si>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</si>
  <si>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</si>
  <si>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</si>
  <si>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</si>
  <si>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</si>
  <si>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</si>
  <si>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</si>
  <si>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</si>
  <si>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</si>
  <si>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</si>
  <si>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</si>
  <si>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</si>
  <si>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</si>
  <si>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</si>
  <si>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</si>
  <si>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</si>
  <si>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</si>
  <si>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</si>
  <si>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</si>
  <si>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</si>
  <si>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</si>
  <si>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</si>
  <si>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</si>
  <si>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</si>
  <si>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</si>
  <si>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</si>
  <si>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</si>
  <si>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</si>
  <si>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</si>
  <si>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</si>
  <si>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</si>
  <si>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</si>
  <si>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</si>
  <si>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</si>
  <si>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</si>
  <si>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</si>
  <si>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</si>
  <si>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</si>
  <si>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</si>
  <si>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</si>
  <si>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</si>
  <si>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</si>
  <si>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</si>
  <si>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</si>
  <si>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</si>
  <si>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</si>
  <si>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</si>
  <si>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</si>
  <si>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</si>
  <si>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</si>
  <si>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</si>
  <si>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</si>
  <si>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</si>
  <si>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</si>
  <si>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</si>
  <si>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</si>
  <si>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</si>
  <si>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</si>
  <si>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</si>
  <si>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</si>
  <si>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</si>
  <si>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</si>
  <si>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</si>
  <si>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</si>
  <si>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</si>
  <si>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</si>
  <si>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</si>
  <si>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</si>
  <si>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</si>
  <si>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</si>
  <si>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</si>
  <si>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</si>
  <si>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</si>
  <si>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</si>
  <si>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</si>
  <si>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</si>
  <si>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</si>
  <si>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</si>
  <si>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</si>
  <si>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</si>
  <si>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</si>
  <si>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</si>
  <si>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</si>
  <si>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</si>
  <si>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</si>
  <si>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</si>
  <si>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</si>
  <si>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</si>
  <si>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</si>
  <si>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</si>
  <si>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</si>
  <si>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</si>
  <si>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</si>
  <si>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</si>
  <si>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</si>
  <si>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</si>
  <si>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</si>
  <si>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</si>
  <si>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</si>
  <si>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</si>
  <si>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</si>
  <si>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</si>
  <si>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</si>
  <si>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</si>
  <si>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</si>
  <si>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</si>
  <si>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</si>
  <si>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</si>
  <si>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</si>
  <si>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</si>
  <si>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</si>
  <si>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</si>
  <si>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</si>
  <si>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</si>
  <si>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</si>
  <si>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</si>
  <si>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</si>
  <si>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</si>
  <si>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</si>
  <si>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</si>
  <si>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</si>
  <si>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</si>
  <si>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</si>
  <si>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</si>
  <si>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</si>
  <si>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</si>
  <si>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</si>
  <si>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</si>
  <si>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</si>
  <si>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</si>
  <si>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</si>
  <si>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</si>
  <si>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</si>
  <si>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</si>
  <si>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</si>
  <si>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</si>
  <si>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</si>
  <si>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</si>
  <si>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</si>
  <si>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</si>
  <si>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</si>
  <si>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</si>
  <si>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</si>
  <si>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</si>
  <si>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</si>
  <si>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</si>
  <si>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</si>
  <si>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</si>
  <si>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</si>
  <si>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</si>
  <si>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</si>
  <si>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</si>
  <si>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</si>
  <si>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</si>
  <si>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</si>
  <si>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</si>
  <si>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</si>
  <si>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</si>
  <si>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</si>
  <si>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</si>
  <si>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</si>
  <si>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</si>
  <si>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</si>
  <si>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</si>
  <si>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</si>
  <si>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</si>
  <si>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</si>
  <si>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</si>
  <si>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</si>
  <si>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</si>
  <si>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</si>
  <si>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</si>
  <si>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</si>
  <si>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</si>
  <si>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</si>
  <si>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</si>
  <si>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</si>
  <si>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</si>
  <si>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</si>
  <si>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</si>
  <si>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</si>
  <si>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</si>
  <si>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</si>
  <si>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</si>
  <si>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</si>
  <si>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</si>
  <si>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</si>
  <si>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</si>
  <si>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</si>
  <si>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</si>
  <si>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</si>
  <si>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</si>
  <si>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</si>
  <si>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</si>
  <si>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</si>
  <si>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</si>
  <si>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</si>
  <si>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</si>
  <si>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</si>
  <si>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</si>
  <si>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</si>
  <si>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</si>
  <si>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</si>
  <si>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</si>
  <si>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</si>
  <si>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</si>
  <si>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</si>
  <si>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</si>
  <si>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</si>
  <si>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</si>
  <si>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</si>
  <si>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</si>
  <si>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</si>
  <si>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</si>
  <si>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</si>
  <si>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</si>
  <si>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</si>
  <si>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</si>
  <si>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</si>
  <si>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</si>
  <si>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</si>
  <si>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</si>
  <si>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</si>
  <si>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</si>
  <si>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</si>
  <si>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</si>
  <si>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</si>
  <si>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</si>
  <si>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</si>
  <si>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</si>
  <si>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</si>
  <si>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</si>
  <si>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</si>
  <si>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</si>
  <si>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</si>
  <si>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</si>
  <si>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</si>
  <si>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</si>
  <si>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</si>
  <si>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</si>
  <si>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</si>
  <si>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</si>
  <si>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</si>
  <si>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</si>
  <si>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</si>
  <si>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</si>
  <si>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</si>
  <si>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</si>
  <si>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</si>
  <si>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</si>
  <si>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</si>
  <si>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</si>
  <si>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</si>
  <si>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</si>
  <si>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</si>
  <si>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</si>
  <si>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</si>
  <si>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</si>
  <si>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</si>
  <si>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</si>
  <si>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</si>
  <si>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</si>
  <si>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</si>
  <si>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</si>
  <si>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</si>
  <si>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</si>
  <si>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</si>
  <si>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</si>
  <si>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</si>
  <si>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</si>
  <si>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</si>
  <si>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</si>
  <si>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</si>
  <si>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</si>
  <si>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</si>
  <si>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</si>
  <si>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</si>
  <si>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</si>
  <si>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</si>
  <si>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</si>
  <si>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</si>
  <si>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</si>
  <si>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</si>
  <si>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</si>
  <si>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</si>
  <si>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</si>
  <si>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</si>
  <si>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</si>
  <si>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</si>
  <si>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</si>
  <si>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</si>
  <si>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</si>
  <si>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</si>
  <si>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</si>
  <si>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</si>
  <si>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</si>
  <si>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</si>
  <si>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</si>
  <si>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</si>
  <si>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</si>
  <si>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</si>
  <si>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</si>
  <si>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</si>
  <si>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</si>
  <si>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</si>
  <si>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</si>
  <si>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</si>
  <si>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</si>
  <si>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</si>
  <si>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</si>
  <si>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</si>
  <si>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</si>
  <si>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</si>
  <si>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</si>
  <si>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</si>
  <si>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</si>
  <si>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</si>
  <si>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</si>
  <si>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</si>
  <si>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</si>
  <si>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</si>
  <si>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</si>
  <si>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</si>
  <si>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</si>
  <si>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</si>
  <si>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</si>
  <si>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</si>
  <si>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</si>
  <si>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</si>
  <si>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</si>
  <si>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</si>
  <si>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</si>
  <si>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</si>
  <si>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</si>
  <si>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</si>
  <si>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</si>
  <si>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</si>
  <si>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</si>
  <si>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</si>
  <si>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</si>
  <si>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</si>
  <si>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</si>
  <si>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</si>
  <si>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</si>
  <si>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</si>
  <si>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</si>
  <si>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</si>
  <si>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</si>
  <si>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</si>
  <si>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</si>
  <si>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</si>
  <si>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</si>
  <si>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</si>
  <si>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</si>
  <si>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</si>
  <si>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</si>
  <si>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</si>
  <si>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</si>
  <si>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</si>
  <si>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</si>
  <si>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</si>
  <si>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</si>
  <si>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</si>
  <si>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</si>
  <si>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</si>
  <si>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</si>
  <si>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</si>
  <si>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</si>
  <si>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</si>
  <si>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</si>
  <si>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</si>
  <si>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</si>
  <si>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</si>
  <si>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</si>
  <si>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</si>
  <si>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</si>
  <si>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</si>
  <si>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</si>
  <si>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</si>
  <si>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</si>
  <si>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</si>
  <si>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</si>
  <si>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</si>
  <si>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</si>
  <si>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</si>
  <si>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</si>
  <si>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</si>
  <si>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</si>
  <si>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</si>
  <si>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</si>
  <si>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</si>
  <si>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</si>
  <si>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</si>
  <si>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</si>
  <si>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</si>
  <si>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</si>
  <si>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</si>
  <si>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</si>
  <si>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</si>
  <si>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</si>
  <si>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</si>
  <si>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</si>
  <si>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</si>
  <si>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</si>
  <si>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</si>
  <si>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</si>
  <si>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</si>
  <si>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</si>
  <si>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</si>
  <si>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</si>
  <si>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</si>
  <si>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</si>
  <si>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</si>
  <si>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</si>
  <si>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</si>
  <si>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</si>
  <si>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</si>
  <si>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</si>
  <si>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</si>
  <si>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</si>
  <si>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</si>
  <si>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</si>
  <si>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</si>
  <si>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</si>
  <si>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</si>
  <si>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</si>
  <si>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</si>
  <si>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</si>
  <si>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</si>
  <si>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</si>
  <si>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</si>
  <si>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</si>
  <si>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</si>
  <si>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</si>
  <si>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</si>
  <si>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</si>
  <si>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</si>
  <si>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</si>
  <si>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</si>
  <si>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</si>
  <si>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</si>
  <si>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</si>
  <si>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</si>
  <si>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</si>
  <si>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</si>
  <si>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</si>
  <si>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</si>
  <si>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</si>
  <si>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</si>
  <si>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</si>
  <si>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</si>
  <si>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</si>
  <si>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</si>
  <si>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</si>
  <si>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</si>
  <si>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</si>
  <si>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</si>
  <si>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</si>
  <si>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</si>
  <si>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</si>
  <si>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</si>
  <si>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</si>
  <si>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</si>
  <si>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</si>
  <si>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</si>
  <si>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</si>
  <si>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</si>
  <si>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</si>
  <si>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</si>
  <si>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</si>
  <si>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</si>
  <si>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</si>
  <si>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</si>
  <si>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</si>
  <si>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</si>
  <si>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</si>
  <si>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</si>
  <si>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</si>
  <si>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</si>
  <si>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</si>
  <si>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</si>
  <si>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</si>
  <si>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2021-18-10000533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</si>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</sst>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35" xfId="0"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7" zoomScale="85" zoomScaleNormal="85" zoomScaleSheetLayoutView="40" zoomScalePageLayoutView="40" workbookViewId="0">
      <selection activeCell="K49" sqref="K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6.5" thickBot="1" x14ac:dyDescent="0.3">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75" t="s">
        <v>2756</v>
      </c>
      <c r="D15" s="35"/>
      <c r="E15" s="35"/>
      <c r="F15" s="5"/>
      <c r="G15" s="32" t="s">
        <v>1168</v>
      </c>
      <c r="H15" s="102" t="s">
        <v>404</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404</v>
      </c>
      <c r="J20" s="139" t="s">
        <v>406</v>
      </c>
      <c r="K20" s="165">
        <v>5815008172</v>
      </c>
      <c r="L20" s="141"/>
      <c r="M20" s="141">
        <v>44561</v>
      </c>
      <c r="N20" s="125">
        <f>+(M20-L20)/30</f>
        <v>1485.3666666666666</v>
      </c>
      <c r="O20" s="128"/>
      <c r="U20" s="124"/>
      <c r="V20" s="104">
        <f ca="1">NOW()</f>
        <v>44194.54078865741</v>
      </c>
      <c r="W20" s="104">
        <f ca="1">NOW()</f>
        <v>44194.54078865741</v>
      </c>
    </row>
    <row r="21" spans="1:23" ht="30" customHeight="1" outlineLevel="1" x14ac:dyDescent="0.25">
      <c r="A21" s="9"/>
      <c r="B21" s="71"/>
      <c r="C21" s="5"/>
      <c r="D21" s="5"/>
      <c r="E21" s="5"/>
      <c r="F21" s="5"/>
      <c r="G21" s="5"/>
      <c r="H21" s="70"/>
      <c r="I21" s="138"/>
      <c r="J21" s="139"/>
      <c r="K21" s="165"/>
      <c r="L21" s="141"/>
      <c r="M21" s="141"/>
      <c r="N21" s="125">
        <f t="shared" ref="N21:N35" si="0">+(M21-L21)/30</f>
        <v>0</v>
      </c>
      <c r="O21" s="129"/>
    </row>
    <row r="22" spans="1:23" ht="30" customHeight="1" outlineLevel="1" x14ac:dyDescent="0.25">
      <c r="A22" s="9"/>
      <c r="B22" s="71"/>
      <c r="C22" s="5"/>
      <c r="D22" s="5"/>
      <c r="E22" s="5"/>
      <c r="F22" s="5"/>
      <c r="G22" s="5"/>
      <c r="H22" s="70"/>
      <c r="I22" s="138"/>
      <c r="J22" s="139"/>
      <c r="K22" s="165"/>
      <c r="L22" s="141"/>
      <c r="M22" s="141"/>
      <c r="N22" s="126">
        <f t="shared" ref="N22:N33" si="1">+(M22-L22)/30</f>
        <v>0</v>
      </c>
      <c r="O22" s="129"/>
    </row>
    <row r="23" spans="1:23" ht="30" customHeight="1" outlineLevel="1" x14ac:dyDescent="0.25">
      <c r="A23" s="9"/>
      <c r="B23" s="101"/>
      <c r="C23" s="21"/>
      <c r="D23" s="21"/>
      <c r="E23" s="21"/>
      <c r="F23" s="5"/>
      <c r="G23" s="5"/>
      <c r="H23" s="70"/>
      <c r="I23" s="138"/>
      <c r="J23" s="139"/>
      <c r="K23" s="165"/>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65"/>
      <c r="L24" s="141"/>
      <c r="M24" s="141"/>
      <c r="N24" s="126">
        <f t="shared" si="1"/>
        <v>0</v>
      </c>
      <c r="O24" s="129"/>
    </row>
    <row r="25" spans="1:23" ht="30" customHeight="1" outlineLevel="1" x14ac:dyDescent="0.25">
      <c r="A25" s="9"/>
      <c r="B25" s="101"/>
      <c r="C25" s="21"/>
      <c r="D25" s="21"/>
      <c r="E25" s="21"/>
      <c r="F25" s="5"/>
      <c r="G25" s="5"/>
      <c r="H25" s="70"/>
      <c r="I25" s="138"/>
      <c r="J25" s="139"/>
      <c r="K25" s="165"/>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6" t="s">
        <v>2676</v>
      </c>
      <c r="C48" s="109" t="s">
        <v>31</v>
      </c>
      <c r="D48" s="167" t="s">
        <v>2691</v>
      </c>
      <c r="E48" s="168">
        <v>40595</v>
      </c>
      <c r="F48" s="168">
        <v>40745</v>
      </c>
      <c r="G48" s="148">
        <f>IF(AND(E48&lt;&gt;"",F48&lt;&gt;""),((F48-E48)/30),"")</f>
        <v>5</v>
      </c>
      <c r="H48" s="167" t="s">
        <v>2703</v>
      </c>
      <c r="I48" s="112" t="s">
        <v>110</v>
      </c>
      <c r="J48" s="167" t="s">
        <v>769</v>
      </c>
      <c r="K48" s="170">
        <v>12000000</v>
      </c>
      <c r="L48" s="110" t="s">
        <v>1148</v>
      </c>
      <c r="M48" s="111">
        <v>1</v>
      </c>
      <c r="N48" s="115" t="s">
        <v>27</v>
      </c>
      <c r="O48" s="115" t="s">
        <v>1148</v>
      </c>
      <c r="P48" s="78"/>
    </row>
    <row r="49" spans="1:16" s="6" customFormat="1" ht="24.75" customHeight="1" x14ac:dyDescent="0.25">
      <c r="A49" s="133">
        <v>2</v>
      </c>
      <c r="B49" s="166" t="s">
        <v>2677</v>
      </c>
      <c r="C49" s="115" t="s">
        <v>31</v>
      </c>
      <c r="D49" s="167" t="s">
        <v>2691</v>
      </c>
      <c r="E49" s="168">
        <v>40869</v>
      </c>
      <c r="F49" s="168">
        <v>40907</v>
      </c>
      <c r="G49" s="148">
        <f t="shared" ref="G49:G50" si="2">IF(AND(E49&lt;&gt;"",F49&lt;&gt;""),((F49-E49)/30),"")</f>
        <v>1.2666666666666666</v>
      </c>
      <c r="H49" s="167" t="s">
        <v>2704</v>
      </c>
      <c r="I49" s="112" t="s">
        <v>110</v>
      </c>
      <c r="J49" s="167" t="s">
        <v>2743</v>
      </c>
      <c r="K49" s="170">
        <v>10137032</v>
      </c>
      <c r="L49" s="115" t="s">
        <v>1148</v>
      </c>
      <c r="M49" s="111">
        <v>1</v>
      </c>
      <c r="N49" s="115" t="s">
        <v>27</v>
      </c>
      <c r="O49" s="115" t="s">
        <v>1148</v>
      </c>
      <c r="P49" s="78"/>
    </row>
    <row r="50" spans="1:16" s="6" customFormat="1" ht="24.75" customHeight="1" x14ac:dyDescent="0.25">
      <c r="A50" s="133">
        <v>3</v>
      </c>
      <c r="B50" s="166" t="s">
        <v>2678</v>
      </c>
      <c r="C50" s="115" t="s">
        <v>31</v>
      </c>
      <c r="D50" s="167" t="s">
        <v>2691</v>
      </c>
      <c r="E50" s="168">
        <v>41343</v>
      </c>
      <c r="F50" s="168">
        <v>41394</v>
      </c>
      <c r="G50" s="148">
        <f t="shared" si="2"/>
        <v>1.7</v>
      </c>
      <c r="H50" s="167" t="s">
        <v>2705</v>
      </c>
      <c r="I50" s="112" t="s">
        <v>110</v>
      </c>
      <c r="J50" s="167" t="s">
        <v>774</v>
      </c>
      <c r="K50" s="170">
        <v>60000000</v>
      </c>
      <c r="L50" s="115" t="s">
        <v>1148</v>
      </c>
      <c r="M50" s="111">
        <v>1</v>
      </c>
      <c r="N50" s="115" t="s">
        <v>27</v>
      </c>
      <c r="O50" s="115" t="s">
        <v>1148</v>
      </c>
      <c r="P50" s="78"/>
    </row>
    <row r="51" spans="1:16" s="6" customFormat="1" ht="24.75" customHeight="1" outlineLevel="1" x14ac:dyDescent="0.25">
      <c r="A51" s="133">
        <v>4</v>
      </c>
      <c r="B51" s="166" t="s">
        <v>2679</v>
      </c>
      <c r="C51" s="115" t="s">
        <v>31</v>
      </c>
      <c r="D51" s="167" t="s">
        <v>2691</v>
      </c>
      <c r="E51" s="168">
        <v>41450</v>
      </c>
      <c r="F51" s="168">
        <v>41547</v>
      </c>
      <c r="G51" s="148">
        <f t="shared" ref="G51:G107" si="3">IF(AND(E51&lt;&gt;"",F51&lt;&gt;""),((F51-E51)/30),"")</f>
        <v>3.2333333333333334</v>
      </c>
      <c r="H51" s="167" t="s">
        <v>2706</v>
      </c>
      <c r="I51" s="112" t="s">
        <v>110</v>
      </c>
      <c r="J51" s="167" t="s">
        <v>777</v>
      </c>
      <c r="K51" s="170">
        <v>22600000</v>
      </c>
      <c r="L51" s="115" t="s">
        <v>1148</v>
      </c>
      <c r="M51" s="111">
        <v>1</v>
      </c>
      <c r="N51" s="115" t="s">
        <v>27</v>
      </c>
      <c r="O51" s="115" t="s">
        <v>1148</v>
      </c>
      <c r="P51" s="78"/>
    </row>
    <row r="52" spans="1:16" s="7" customFormat="1" ht="24.75" customHeight="1" outlineLevel="1" x14ac:dyDescent="0.25">
      <c r="A52" s="134">
        <v>5</v>
      </c>
      <c r="B52" s="166" t="s">
        <v>2677</v>
      </c>
      <c r="C52" s="115" t="s">
        <v>31</v>
      </c>
      <c r="D52" s="167" t="s">
        <v>2691</v>
      </c>
      <c r="E52" s="168">
        <v>41499</v>
      </c>
      <c r="F52" s="168">
        <v>41551</v>
      </c>
      <c r="G52" s="148">
        <f t="shared" si="3"/>
        <v>1.7333333333333334</v>
      </c>
      <c r="H52" s="167" t="s">
        <v>2704</v>
      </c>
      <c r="I52" s="112" t="s">
        <v>110</v>
      </c>
      <c r="J52" s="167" t="s">
        <v>2743</v>
      </c>
      <c r="K52" s="170">
        <v>45000000</v>
      </c>
      <c r="L52" s="115" t="s">
        <v>1148</v>
      </c>
      <c r="M52" s="111">
        <v>1</v>
      </c>
      <c r="N52" s="115" t="s">
        <v>27</v>
      </c>
      <c r="O52" s="115" t="s">
        <v>1148</v>
      </c>
      <c r="P52" s="79"/>
    </row>
    <row r="53" spans="1:16" s="7" customFormat="1" ht="24.75" customHeight="1" outlineLevel="1" x14ac:dyDescent="0.25">
      <c r="A53" s="134">
        <v>6</v>
      </c>
      <c r="B53" s="166" t="s">
        <v>2680</v>
      </c>
      <c r="C53" s="115" t="s">
        <v>31</v>
      </c>
      <c r="D53" s="167" t="s">
        <v>2691</v>
      </c>
      <c r="E53" s="168">
        <v>41518</v>
      </c>
      <c r="F53" s="168">
        <v>41577</v>
      </c>
      <c r="G53" s="148">
        <f t="shared" si="3"/>
        <v>1.9666666666666666</v>
      </c>
      <c r="H53" s="167" t="s">
        <v>2707</v>
      </c>
      <c r="I53" s="112" t="s">
        <v>110</v>
      </c>
      <c r="J53" s="167" t="s">
        <v>780</v>
      </c>
      <c r="K53" s="170">
        <v>40000000</v>
      </c>
      <c r="L53" s="115" t="s">
        <v>1148</v>
      </c>
      <c r="M53" s="111">
        <v>1</v>
      </c>
      <c r="N53" s="115" t="s">
        <v>27</v>
      </c>
      <c r="O53" s="115" t="s">
        <v>1148</v>
      </c>
      <c r="P53" s="79"/>
    </row>
    <row r="54" spans="1:16" s="7" customFormat="1" ht="24.75" customHeight="1" outlineLevel="1" x14ac:dyDescent="0.25">
      <c r="A54" s="134">
        <v>7</v>
      </c>
      <c r="B54" s="166" t="s">
        <v>2681</v>
      </c>
      <c r="C54" s="115" t="s">
        <v>31</v>
      </c>
      <c r="D54" s="167" t="s">
        <v>2691</v>
      </c>
      <c r="E54" s="168">
        <v>41534</v>
      </c>
      <c r="F54" s="168">
        <v>41595</v>
      </c>
      <c r="G54" s="148">
        <f t="shared" si="3"/>
        <v>2.0333333333333332</v>
      </c>
      <c r="H54" s="167" t="s">
        <v>2708</v>
      </c>
      <c r="I54" s="112" t="s">
        <v>110</v>
      </c>
      <c r="J54" s="167" t="s">
        <v>772</v>
      </c>
      <c r="K54" s="170">
        <v>22361064</v>
      </c>
      <c r="L54" s="115" t="s">
        <v>1148</v>
      </c>
      <c r="M54" s="111">
        <v>1</v>
      </c>
      <c r="N54" s="115" t="s">
        <v>27</v>
      </c>
      <c r="O54" s="115" t="s">
        <v>1148</v>
      </c>
      <c r="P54" s="79"/>
    </row>
    <row r="55" spans="1:16" s="7" customFormat="1" ht="24.75" customHeight="1" outlineLevel="1" x14ac:dyDescent="0.25">
      <c r="A55" s="134">
        <v>8</v>
      </c>
      <c r="B55" s="166" t="s">
        <v>2678</v>
      </c>
      <c r="C55" s="115" t="s">
        <v>31</v>
      </c>
      <c r="D55" s="167" t="s">
        <v>2691</v>
      </c>
      <c r="E55" s="168">
        <v>41540</v>
      </c>
      <c r="F55" s="168">
        <v>41628</v>
      </c>
      <c r="G55" s="148">
        <f t="shared" si="3"/>
        <v>2.9333333333333331</v>
      </c>
      <c r="H55" s="167" t="s">
        <v>2709</v>
      </c>
      <c r="I55" s="112" t="s">
        <v>110</v>
      </c>
      <c r="J55" s="167" t="s">
        <v>2744</v>
      </c>
      <c r="K55" s="170">
        <v>50366307</v>
      </c>
      <c r="L55" s="115" t="s">
        <v>1148</v>
      </c>
      <c r="M55" s="111">
        <v>1</v>
      </c>
      <c r="N55" s="115" t="s">
        <v>27</v>
      </c>
      <c r="O55" s="115" t="s">
        <v>1148</v>
      </c>
      <c r="P55" s="79"/>
    </row>
    <row r="56" spans="1:16" s="7" customFormat="1" ht="24.75" customHeight="1" outlineLevel="1" x14ac:dyDescent="0.25">
      <c r="A56" s="134">
        <v>9</v>
      </c>
      <c r="B56" s="166" t="s">
        <v>2681</v>
      </c>
      <c r="C56" s="115" t="s">
        <v>31</v>
      </c>
      <c r="D56" s="167" t="s">
        <v>2691</v>
      </c>
      <c r="E56" s="168">
        <v>41548</v>
      </c>
      <c r="F56" s="168">
        <v>41623</v>
      </c>
      <c r="G56" s="148">
        <f t="shared" si="3"/>
        <v>2.5</v>
      </c>
      <c r="H56" s="167" t="s">
        <v>2710</v>
      </c>
      <c r="I56" s="112" t="s">
        <v>110</v>
      </c>
      <c r="J56" s="167" t="s">
        <v>772</v>
      </c>
      <c r="K56" s="170">
        <v>22361064</v>
      </c>
      <c r="L56" s="115" t="s">
        <v>1148</v>
      </c>
      <c r="M56" s="111">
        <v>1</v>
      </c>
      <c r="N56" s="115" t="s">
        <v>27</v>
      </c>
      <c r="O56" s="115" t="s">
        <v>1148</v>
      </c>
      <c r="P56" s="79"/>
    </row>
    <row r="57" spans="1:16" s="7" customFormat="1" ht="24.75" customHeight="1" outlineLevel="1" x14ac:dyDescent="0.25">
      <c r="A57" s="134">
        <v>10</v>
      </c>
      <c r="B57" s="166" t="s">
        <v>2682</v>
      </c>
      <c r="C57" s="115" t="s">
        <v>31</v>
      </c>
      <c r="D57" s="167" t="s">
        <v>2691</v>
      </c>
      <c r="E57" s="168">
        <v>41548</v>
      </c>
      <c r="F57" s="168">
        <v>41577</v>
      </c>
      <c r="G57" s="148">
        <f t="shared" si="3"/>
        <v>0.96666666666666667</v>
      </c>
      <c r="H57" s="167" t="s">
        <v>2705</v>
      </c>
      <c r="I57" s="112" t="s">
        <v>110</v>
      </c>
      <c r="J57" s="167" t="s">
        <v>2745</v>
      </c>
      <c r="K57" s="170">
        <v>40000000</v>
      </c>
      <c r="L57" s="115" t="s">
        <v>1148</v>
      </c>
      <c r="M57" s="111">
        <v>1</v>
      </c>
      <c r="N57" s="115" t="s">
        <v>27</v>
      </c>
      <c r="O57" s="115" t="s">
        <v>1148</v>
      </c>
      <c r="P57" s="79"/>
    </row>
    <row r="58" spans="1:16" s="7" customFormat="1" ht="24.75" customHeight="1" outlineLevel="1" x14ac:dyDescent="0.25">
      <c r="A58" s="134">
        <v>11</v>
      </c>
      <c r="B58" s="166" t="s">
        <v>2682</v>
      </c>
      <c r="C58" s="115" t="s">
        <v>31</v>
      </c>
      <c r="D58" s="167" t="s">
        <v>2691</v>
      </c>
      <c r="E58" s="168">
        <v>41550</v>
      </c>
      <c r="F58" s="168">
        <v>41612</v>
      </c>
      <c r="G58" s="148">
        <f t="shared" si="3"/>
        <v>2.0666666666666669</v>
      </c>
      <c r="H58" s="167" t="s">
        <v>2711</v>
      </c>
      <c r="I58" s="112" t="s">
        <v>110</v>
      </c>
      <c r="J58" s="167" t="s">
        <v>2745</v>
      </c>
      <c r="K58" s="170">
        <v>50000000</v>
      </c>
      <c r="L58" s="115" t="s">
        <v>1148</v>
      </c>
      <c r="M58" s="111">
        <v>1</v>
      </c>
      <c r="N58" s="115" t="s">
        <v>27</v>
      </c>
      <c r="O58" s="115" t="s">
        <v>1148</v>
      </c>
      <c r="P58" s="79"/>
    </row>
    <row r="59" spans="1:16" s="7" customFormat="1" ht="24.75" customHeight="1" outlineLevel="1" x14ac:dyDescent="0.25">
      <c r="A59" s="134">
        <v>12</v>
      </c>
      <c r="B59" s="166" t="s">
        <v>2683</v>
      </c>
      <c r="C59" s="115" t="s">
        <v>31</v>
      </c>
      <c r="D59" s="167" t="s">
        <v>2691</v>
      </c>
      <c r="E59" s="168">
        <v>41551</v>
      </c>
      <c r="F59" s="168">
        <v>41612</v>
      </c>
      <c r="G59" s="148">
        <f t="shared" si="3"/>
        <v>2.0333333333333332</v>
      </c>
      <c r="H59" s="167" t="s">
        <v>2712</v>
      </c>
      <c r="I59" s="112" t="s">
        <v>110</v>
      </c>
      <c r="J59" s="167" t="s">
        <v>2746</v>
      </c>
      <c r="K59" s="170">
        <v>50000000</v>
      </c>
      <c r="L59" s="115" t="s">
        <v>1148</v>
      </c>
      <c r="M59" s="111">
        <v>1</v>
      </c>
      <c r="N59" s="115" t="s">
        <v>27</v>
      </c>
      <c r="O59" s="115" t="s">
        <v>1148</v>
      </c>
      <c r="P59" s="79"/>
    </row>
    <row r="60" spans="1:16" s="7" customFormat="1" ht="24.75" customHeight="1" outlineLevel="1" x14ac:dyDescent="0.25">
      <c r="A60" s="134">
        <v>13</v>
      </c>
      <c r="B60" s="166" t="s">
        <v>2684</v>
      </c>
      <c r="C60" s="115" t="s">
        <v>31</v>
      </c>
      <c r="D60" s="167" t="s">
        <v>2691</v>
      </c>
      <c r="E60" s="168">
        <v>41557</v>
      </c>
      <c r="F60" s="168">
        <v>41638</v>
      </c>
      <c r="G60" s="148">
        <f t="shared" si="3"/>
        <v>2.7</v>
      </c>
      <c r="H60" s="167" t="s">
        <v>2713</v>
      </c>
      <c r="I60" s="112" t="s">
        <v>110</v>
      </c>
      <c r="J60" s="167" t="s">
        <v>795</v>
      </c>
      <c r="K60" s="170">
        <v>18850000</v>
      </c>
      <c r="L60" s="115" t="s">
        <v>1148</v>
      </c>
      <c r="M60" s="111">
        <v>1</v>
      </c>
      <c r="N60" s="115" t="s">
        <v>27</v>
      </c>
      <c r="O60" s="115" t="s">
        <v>1148</v>
      </c>
      <c r="P60" s="79"/>
    </row>
    <row r="61" spans="1:16" s="7" customFormat="1" ht="24.75" customHeight="1" outlineLevel="1" x14ac:dyDescent="0.25">
      <c r="A61" s="134">
        <v>14</v>
      </c>
      <c r="B61" s="166" t="s">
        <v>2685</v>
      </c>
      <c r="C61" s="115" t="s">
        <v>31</v>
      </c>
      <c r="D61" s="167" t="s">
        <v>2691</v>
      </c>
      <c r="E61" s="168">
        <v>41583</v>
      </c>
      <c r="F61" s="168">
        <v>41635</v>
      </c>
      <c r="G61" s="148">
        <f t="shared" si="3"/>
        <v>1.7333333333333334</v>
      </c>
      <c r="H61" s="167" t="s">
        <v>2714</v>
      </c>
      <c r="I61" s="112" t="s">
        <v>110</v>
      </c>
      <c r="J61" s="167" t="s">
        <v>796</v>
      </c>
      <c r="K61" s="170">
        <v>50491608</v>
      </c>
      <c r="L61" s="115" t="s">
        <v>1148</v>
      </c>
      <c r="M61" s="111">
        <v>1</v>
      </c>
      <c r="N61" s="115" t="s">
        <v>27</v>
      </c>
      <c r="O61" s="115" t="s">
        <v>1148</v>
      </c>
      <c r="P61" s="79"/>
    </row>
    <row r="62" spans="1:16" s="7" customFormat="1" ht="24.75" customHeight="1" outlineLevel="1" x14ac:dyDescent="0.25">
      <c r="A62" s="134">
        <v>15</v>
      </c>
      <c r="B62" s="166" t="s">
        <v>2686</v>
      </c>
      <c r="C62" s="115" t="s">
        <v>31</v>
      </c>
      <c r="D62" s="167" t="s">
        <v>2692</v>
      </c>
      <c r="E62" s="168">
        <v>41863</v>
      </c>
      <c r="F62" s="168">
        <v>42353</v>
      </c>
      <c r="G62" s="148">
        <f t="shared" si="3"/>
        <v>16.333333333333332</v>
      </c>
      <c r="H62" s="167" t="s">
        <v>2715</v>
      </c>
      <c r="I62" s="112" t="s">
        <v>110</v>
      </c>
      <c r="J62" s="167" t="s">
        <v>773</v>
      </c>
      <c r="K62" s="170">
        <v>3469281073</v>
      </c>
      <c r="L62" s="115" t="s">
        <v>1148</v>
      </c>
      <c r="M62" s="111">
        <v>1</v>
      </c>
      <c r="N62" s="115" t="s">
        <v>27</v>
      </c>
      <c r="O62" s="115" t="s">
        <v>1148</v>
      </c>
      <c r="P62" s="79"/>
    </row>
    <row r="63" spans="1:16" s="7" customFormat="1" ht="24.75" customHeight="1" outlineLevel="1" x14ac:dyDescent="0.25">
      <c r="A63" s="134">
        <v>16</v>
      </c>
      <c r="B63" s="166" t="s">
        <v>2687</v>
      </c>
      <c r="C63" s="115" t="s">
        <v>31</v>
      </c>
      <c r="D63" s="167">
        <v>624</v>
      </c>
      <c r="E63" s="168">
        <v>41992</v>
      </c>
      <c r="F63" s="168">
        <v>42368</v>
      </c>
      <c r="G63" s="148">
        <f t="shared" si="3"/>
        <v>12.533333333333333</v>
      </c>
      <c r="H63" s="167" t="s">
        <v>2716</v>
      </c>
      <c r="I63" s="112" t="s">
        <v>110</v>
      </c>
      <c r="J63" s="167" t="s">
        <v>572</v>
      </c>
      <c r="K63" s="170">
        <v>1980048750</v>
      </c>
      <c r="L63" s="115" t="s">
        <v>1148</v>
      </c>
      <c r="M63" s="111">
        <v>1</v>
      </c>
      <c r="N63" s="115" t="s">
        <v>27</v>
      </c>
      <c r="O63" s="115" t="s">
        <v>1148</v>
      </c>
      <c r="P63" s="79"/>
    </row>
    <row r="64" spans="1:16" s="7" customFormat="1" ht="24.75" customHeight="1" outlineLevel="1" x14ac:dyDescent="0.25">
      <c r="A64" s="134">
        <v>17</v>
      </c>
      <c r="B64" s="166" t="s">
        <v>2687</v>
      </c>
      <c r="C64" s="115" t="s">
        <v>31</v>
      </c>
      <c r="D64" s="167">
        <v>625</v>
      </c>
      <c r="E64" s="168">
        <v>41992</v>
      </c>
      <c r="F64" s="168">
        <v>42368</v>
      </c>
      <c r="G64" s="148">
        <f t="shared" si="3"/>
        <v>12.533333333333333</v>
      </c>
      <c r="H64" s="167" t="s">
        <v>2717</v>
      </c>
      <c r="I64" s="112" t="s">
        <v>110</v>
      </c>
      <c r="J64" s="167" t="s">
        <v>774</v>
      </c>
      <c r="K64" s="170">
        <v>1866829382</v>
      </c>
      <c r="L64" s="115" t="s">
        <v>1148</v>
      </c>
      <c r="M64" s="111">
        <v>1</v>
      </c>
      <c r="N64" s="115" t="s">
        <v>27</v>
      </c>
      <c r="O64" s="115" t="s">
        <v>1148</v>
      </c>
      <c r="P64" s="79"/>
    </row>
    <row r="65" spans="1:16" s="7" customFormat="1" ht="24.75" customHeight="1" outlineLevel="1" x14ac:dyDescent="0.25">
      <c r="A65" s="134">
        <v>18</v>
      </c>
      <c r="B65" s="166" t="s">
        <v>2688</v>
      </c>
      <c r="C65" s="115" t="s">
        <v>31</v>
      </c>
      <c r="D65" s="167" t="s">
        <v>2691</v>
      </c>
      <c r="E65" s="168">
        <v>42675</v>
      </c>
      <c r="F65" s="168">
        <v>42704</v>
      </c>
      <c r="G65" s="148">
        <f t="shared" si="3"/>
        <v>0.96666666666666667</v>
      </c>
      <c r="H65" s="167" t="s">
        <v>2707</v>
      </c>
      <c r="I65" s="112" t="s">
        <v>110</v>
      </c>
      <c r="J65" s="167" t="s">
        <v>773</v>
      </c>
      <c r="K65" s="170">
        <v>60000000</v>
      </c>
      <c r="L65" s="115" t="s">
        <v>1148</v>
      </c>
      <c r="M65" s="111">
        <v>1</v>
      </c>
      <c r="N65" s="115" t="s">
        <v>27</v>
      </c>
      <c r="O65" s="115" t="s">
        <v>1148</v>
      </c>
      <c r="P65" s="79"/>
    </row>
    <row r="66" spans="1:16" s="7" customFormat="1" ht="24.75" customHeight="1" outlineLevel="1" x14ac:dyDescent="0.25">
      <c r="A66" s="134">
        <v>19</v>
      </c>
      <c r="B66" s="166" t="s">
        <v>2687</v>
      </c>
      <c r="C66" s="115" t="s">
        <v>31</v>
      </c>
      <c r="D66" s="167">
        <v>438</v>
      </c>
      <c r="E66" s="168">
        <v>43080</v>
      </c>
      <c r="F66" s="168">
        <v>43312</v>
      </c>
      <c r="G66" s="148">
        <f t="shared" si="3"/>
        <v>7.7333333333333334</v>
      </c>
      <c r="H66" s="167" t="s">
        <v>2718</v>
      </c>
      <c r="I66" s="112" t="s">
        <v>110</v>
      </c>
      <c r="J66" s="167" t="s">
        <v>2747</v>
      </c>
      <c r="K66" s="170">
        <v>319288545</v>
      </c>
      <c r="L66" s="115" t="s">
        <v>1148</v>
      </c>
      <c r="M66" s="111">
        <v>1</v>
      </c>
      <c r="N66" s="115" t="s">
        <v>27</v>
      </c>
      <c r="O66" s="115" t="s">
        <v>1148</v>
      </c>
      <c r="P66" s="79"/>
    </row>
    <row r="67" spans="1:16" s="7" customFormat="1" ht="24.75" customHeight="1" outlineLevel="1" x14ac:dyDescent="0.25">
      <c r="A67" s="134">
        <v>20</v>
      </c>
      <c r="B67" s="166" t="s">
        <v>2687</v>
      </c>
      <c r="C67" s="115" t="s">
        <v>31</v>
      </c>
      <c r="D67" s="167">
        <v>427</v>
      </c>
      <c r="E67" s="168">
        <v>43080</v>
      </c>
      <c r="F67" s="168">
        <v>43312</v>
      </c>
      <c r="G67" s="148">
        <f t="shared" si="3"/>
        <v>7.7333333333333334</v>
      </c>
      <c r="H67" s="167" t="s">
        <v>2719</v>
      </c>
      <c r="I67" s="112" t="s">
        <v>110</v>
      </c>
      <c r="J67" s="167" t="s">
        <v>2748</v>
      </c>
      <c r="K67" s="170">
        <v>2825757866</v>
      </c>
      <c r="L67" s="115" t="s">
        <v>1148</v>
      </c>
      <c r="M67" s="111">
        <v>1</v>
      </c>
      <c r="N67" s="115" t="s">
        <v>27</v>
      </c>
      <c r="O67" s="115" t="s">
        <v>26</v>
      </c>
      <c r="P67" s="79"/>
    </row>
    <row r="68" spans="1:16" s="7" customFormat="1" ht="24.75" customHeight="1" outlineLevel="1" x14ac:dyDescent="0.25">
      <c r="A68" s="134">
        <v>21</v>
      </c>
      <c r="B68" s="166" t="s">
        <v>2687</v>
      </c>
      <c r="C68" s="115" t="s">
        <v>31</v>
      </c>
      <c r="D68" s="167">
        <v>432</v>
      </c>
      <c r="E68" s="168">
        <v>43080</v>
      </c>
      <c r="F68" s="168">
        <v>43312</v>
      </c>
      <c r="G68" s="148">
        <f t="shared" si="3"/>
        <v>7.7333333333333334</v>
      </c>
      <c r="H68" s="167" t="s">
        <v>2720</v>
      </c>
      <c r="I68" s="112" t="s">
        <v>110</v>
      </c>
      <c r="J68" s="167" t="s">
        <v>792</v>
      </c>
      <c r="K68" s="170">
        <v>613344964</v>
      </c>
      <c r="L68" s="115" t="s">
        <v>1148</v>
      </c>
      <c r="M68" s="111">
        <v>1</v>
      </c>
      <c r="N68" s="115" t="s">
        <v>27</v>
      </c>
      <c r="O68" s="115" t="s">
        <v>26</v>
      </c>
      <c r="P68" s="79"/>
    </row>
    <row r="69" spans="1:16" s="7" customFormat="1" ht="24.75" customHeight="1" outlineLevel="1" x14ac:dyDescent="0.25">
      <c r="A69" s="134">
        <v>22</v>
      </c>
      <c r="B69" s="166" t="s">
        <v>2687</v>
      </c>
      <c r="C69" s="115" t="s">
        <v>31</v>
      </c>
      <c r="D69" s="167">
        <v>435</v>
      </c>
      <c r="E69" s="168">
        <v>43080</v>
      </c>
      <c r="F69" s="168">
        <v>43449</v>
      </c>
      <c r="G69" s="148">
        <f t="shared" si="3"/>
        <v>12.3</v>
      </c>
      <c r="H69" s="167" t="s">
        <v>2721</v>
      </c>
      <c r="I69" s="112" t="s">
        <v>110</v>
      </c>
      <c r="J69" s="167" t="s">
        <v>588</v>
      </c>
      <c r="K69" s="170">
        <v>1785266343</v>
      </c>
      <c r="L69" s="115" t="s">
        <v>1148</v>
      </c>
      <c r="M69" s="111">
        <v>1</v>
      </c>
      <c r="N69" s="115" t="s">
        <v>27</v>
      </c>
      <c r="O69" s="115" t="s">
        <v>26</v>
      </c>
      <c r="P69" s="79"/>
    </row>
    <row r="70" spans="1:16" s="7" customFormat="1" ht="24.75" customHeight="1" outlineLevel="1" x14ac:dyDescent="0.25">
      <c r="A70" s="134">
        <v>23</v>
      </c>
      <c r="B70" s="166" t="s">
        <v>2687</v>
      </c>
      <c r="C70" s="115" t="s">
        <v>31</v>
      </c>
      <c r="D70" s="167">
        <v>239</v>
      </c>
      <c r="E70" s="168">
        <v>43305</v>
      </c>
      <c r="F70" s="168">
        <v>43434</v>
      </c>
      <c r="G70" s="148">
        <f t="shared" si="3"/>
        <v>4.3</v>
      </c>
      <c r="H70" s="167" t="s">
        <v>2722</v>
      </c>
      <c r="I70" s="112" t="s">
        <v>110</v>
      </c>
      <c r="J70" s="167" t="s">
        <v>821</v>
      </c>
      <c r="K70" s="170">
        <v>255940224</v>
      </c>
      <c r="L70" s="115" t="s">
        <v>1148</v>
      </c>
      <c r="M70" s="111">
        <v>1</v>
      </c>
      <c r="N70" s="115" t="s">
        <v>27</v>
      </c>
      <c r="O70" s="115" t="s">
        <v>1148</v>
      </c>
      <c r="P70" s="79"/>
    </row>
    <row r="71" spans="1:16" s="7" customFormat="1" ht="24.75" customHeight="1" outlineLevel="1" x14ac:dyDescent="0.25">
      <c r="A71" s="134">
        <v>24</v>
      </c>
      <c r="B71" s="166" t="s">
        <v>2687</v>
      </c>
      <c r="C71" s="115" t="s">
        <v>31</v>
      </c>
      <c r="D71" s="167">
        <v>269</v>
      </c>
      <c r="E71" s="168">
        <v>43305</v>
      </c>
      <c r="F71" s="168">
        <v>43434</v>
      </c>
      <c r="G71" s="148">
        <f t="shared" si="3"/>
        <v>4.3</v>
      </c>
      <c r="H71" s="167" t="s">
        <v>2723</v>
      </c>
      <c r="I71" s="112" t="s">
        <v>110</v>
      </c>
      <c r="J71" s="167" t="s">
        <v>2748</v>
      </c>
      <c r="K71" s="170">
        <v>1367453133</v>
      </c>
      <c r="L71" s="115" t="s">
        <v>1148</v>
      </c>
      <c r="M71" s="111">
        <v>1</v>
      </c>
      <c r="N71" s="115" t="s">
        <v>27</v>
      </c>
      <c r="O71" s="115" t="s">
        <v>26</v>
      </c>
      <c r="P71" s="79"/>
    </row>
    <row r="72" spans="1:16" s="7" customFormat="1" ht="24.75" customHeight="1" outlineLevel="1" x14ac:dyDescent="0.25">
      <c r="A72" s="134">
        <v>25</v>
      </c>
      <c r="B72" s="166" t="s">
        <v>2687</v>
      </c>
      <c r="C72" s="115" t="s">
        <v>31</v>
      </c>
      <c r="D72" s="167">
        <v>346</v>
      </c>
      <c r="E72" s="168">
        <v>43403</v>
      </c>
      <c r="F72" s="168">
        <v>43434</v>
      </c>
      <c r="G72" s="148">
        <f t="shared" si="3"/>
        <v>1.0333333333333334</v>
      </c>
      <c r="H72" s="167" t="s">
        <v>2724</v>
      </c>
      <c r="I72" s="112" t="s">
        <v>110</v>
      </c>
      <c r="J72" s="167" t="s">
        <v>588</v>
      </c>
      <c r="K72" s="170">
        <v>63543812</v>
      </c>
      <c r="L72" s="115" t="s">
        <v>1148</v>
      </c>
      <c r="M72" s="111">
        <v>1</v>
      </c>
      <c r="N72" s="115" t="s">
        <v>27</v>
      </c>
      <c r="O72" s="115" t="s">
        <v>1148</v>
      </c>
      <c r="P72" s="79"/>
    </row>
    <row r="73" spans="1:16" s="7" customFormat="1" ht="24.75" customHeight="1" outlineLevel="1" x14ac:dyDescent="0.25">
      <c r="A73" s="134">
        <v>26</v>
      </c>
      <c r="B73" s="166" t="s">
        <v>2687</v>
      </c>
      <c r="C73" s="115" t="s">
        <v>31</v>
      </c>
      <c r="D73" s="167">
        <v>314</v>
      </c>
      <c r="E73" s="168">
        <v>43405</v>
      </c>
      <c r="F73" s="168">
        <v>43434</v>
      </c>
      <c r="G73" s="148">
        <f t="shared" si="3"/>
        <v>0.96666666666666667</v>
      </c>
      <c r="H73" s="167" t="s">
        <v>2725</v>
      </c>
      <c r="I73" s="112" t="s">
        <v>110</v>
      </c>
      <c r="J73" s="167" t="s">
        <v>792</v>
      </c>
      <c r="K73" s="170">
        <v>71713840</v>
      </c>
      <c r="L73" s="115" t="s">
        <v>1148</v>
      </c>
      <c r="M73" s="111">
        <v>1</v>
      </c>
      <c r="N73" s="115" t="s">
        <v>27</v>
      </c>
      <c r="O73" s="115" t="s">
        <v>1148</v>
      </c>
      <c r="P73" s="79"/>
    </row>
    <row r="74" spans="1:16" s="7" customFormat="1" ht="24.75" customHeight="1" outlineLevel="1" x14ac:dyDescent="0.25">
      <c r="A74" s="134">
        <v>27</v>
      </c>
      <c r="B74" s="166" t="s">
        <v>2687</v>
      </c>
      <c r="C74" s="115" t="s">
        <v>31</v>
      </c>
      <c r="D74" s="167">
        <v>347</v>
      </c>
      <c r="E74" s="168">
        <v>43405</v>
      </c>
      <c r="F74" s="168">
        <v>43434</v>
      </c>
      <c r="G74" s="148">
        <f t="shared" si="3"/>
        <v>0.96666666666666667</v>
      </c>
      <c r="H74" s="167" t="s">
        <v>2726</v>
      </c>
      <c r="I74" s="112" t="s">
        <v>110</v>
      </c>
      <c r="J74" s="167" t="s">
        <v>588</v>
      </c>
      <c r="K74" s="170">
        <v>207499349</v>
      </c>
      <c r="L74" s="115" t="s">
        <v>1148</v>
      </c>
      <c r="M74" s="111">
        <v>1</v>
      </c>
      <c r="N74" s="115" t="s">
        <v>27</v>
      </c>
      <c r="O74" s="115" t="s">
        <v>1148</v>
      </c>
      <c r="P74" s="79"/>
    </row>
    <row r="75" spans="1:16" s="7" customFormat="1" ht="24.75" customHeight="1" outlineLevel="1" x14ac:dyDescent="0.25">
      <c r="A75" s="134">
        <v>28</v>
      </c>
      <c r="B75" s="166" t="s">
        <v>2687</v>
      </c>
      <c r="C75" s="115" t="s">
        <v>31</v>
      </c>
      <c r="D75" s="167">
        <v>315</v>
      </c>
      <c r="E75" s="168">
        <v>43405</v>
      </c>
      <c r="F75" s="168">
        <v>43434</v>
      </c>
      <c r="G75" s="148">
        <f t="shared" si="3"/>
        <v>0.96666666666666667</v>
      </c>
      <c r="H75" s="167" t="s">
        <v>2727</v>
      </c>
      <c r="I75" s="112" t="s">
        <v>110</v>
      </c>
      <c r="J75" s="167" t="s">
        <v>2747</v>
      </c>
      <c r="K75" s="170">
        <v>85315809</v>
      </c>
      <c r="L75" s="115" t="s">
        <v>1148</v>
      </c>
      <c r="M75" s="111">
        <v>1</v>
      </c>
      <c r="N75" s="115" t="s">
        <v>27</v>
      </c>
      <c r="O75" s="115" t="s">
        <v>1148</v>
      </c>
      <c r="P75" s="79"/>
    </row>
    <row r="76" spans="1:16" s="7" customFormat="1" ht="24.75" customHeight="1" outlineLevel="1" x14ac:dyDescent="0.25">
      <c r="A76" s="134">
        <v>29</v>
      </c>
      <c r="B76" s="166" t="s">
        <v>2687</v>
      </c>
      <c r="C76" s="115" t="s">
        <v>31</v>
      </c>
      <c r="D76" s="167">
        <v>345</v>
      </c>
      <c r="E76" s="168">
        <v>43405</v>
      </c>
      <c r="F76" s="168">
        <v>43434</v>
      </c>
      <c r="G76" s="148">
        <f t="shared" si="3"/>
        <v>0.96666666666666667</v>
      </c>
      <c r="H76" s="167" t="s">
        <v>2728</v>
      </c>
      <c r="I76" s="112" t="s">
        <v>110</v>
      </c>
      <c r="J76" s="167" t="s">
        <v>2748</v>
      </c>
      <c r="K76" s="170">
        <v>469934065</v>
      </c>
      <c r="L76" s="115" t="s">
        <v>1148</v>
      </c>
      <c r="M76" s="111">
        <v>1</v>
      </c>
      <c r="N76" s="115" t="s">
        <v>27</v>
      </c>
      <c r="O76" s="115" t="s">
        <v>26</v>
      </c>
      <c r="P76" s="79"/>
    </row>
    <row r="77" spans="1:16" s="7" customFormat="1" ht="24.75" customHeight="1" outlineLevel="1" x14ac:dyDescent="0.25">
      <c r="A77" s="134">
        <v>30</v>
      </c>
      <c r="B77" s="166" t="s">
        <v>2687</v>
      </c>
      <c r="C77" s="115" t="s">
        <v>31</v>
      </c>
      <c r="D77" s="167">
        <v>483</v>
      </c>
      <c r="E77" s="168">
        <v>43450</v>
      </c>
      <c r="F77" s="168">
        <v>43799</v>
      </c>
      <c r="G77" s="148">
        <f t="shared" si="3"/>
        <v>11.633333333333333</v>
      </c>
      <c r="H77" s="167" t="s">
        <v>2729</v>
      </c>
      <c r="I77" s="112" t="s">
        <v>110</v>
      </c>
      <c r="J77" s="167" t="s">
        <v>769</v>
      </c>
      <c r="K77" s="170">
        <v>2463792936</v>
      </c>
      <c r="L77" s="115" t="s">
        <v>1148</v>
      </c>
      <c r="M77" s="111">
        <v>1</v>
      </c>
      <c r="N77" s="115" t="s">
        <v>27</v>
      </c>
      <c r="O77" s="115" t="s">
        <v>1148</v>
      </c>
      <c r="P77" s="79"/>
    </row>
    <row r="78" spans="1:16" s="7" customFormat="1" ht="24.75" customHeight="1" outlineLevel="1" x14ac:dyDescent="0.25">
      <c r="A78" s="134">
        <v>31</v>
      </c>
      <c r="B78" s="166" t="s">
        <v>2687</v>
      </c>
      <c r="C78" s="115" t="s">
        <v>31</v>
      </c>
      <c r="D78" s="167">
        <v>170</v>
      </c>
      <c r="E78" s="168">
        <v>43483</v>
      </c>
      <c r="F78" s="168">
        <v>43821</v>
      </c>
      <c r="G78" s="148">
        <f t="shared" si="3"/>
        <v>11.266666666666667</v>
      </c>
      <c r="H78" s="167" t="s">
        <v>2730</v>
      </c>
      <c r="I78" s="112" t="s">
        <v>110</v>
      </c>
      <c r="J78" s="167" t="s">
        <v>801</v>
      </c>
      <c r="K78" s="170">
        <v>3774464555</v>
      </c>
      <c r="L78" s="115" t="s">
        <v>1148</v>
      </c>
      <c r="M78" s="111">
        <v>1</v>
      </c>
      <c r="N78" s="115" t="s">
        <v>27</v>
      </c>
      <c r="O78" s="115" t="s">
        <v>1148</v>
      </c>
      <c r="P78" s="79"/>
    </row>
    <row r="79" spans="1:16" s="7" customFormat="1" ht="24.75" customHeight="1" outlineLevel="1" x14ac:dyDescent="0.25">
      <c r="A79" s="134">
        <v>32</v>
      </c>
      <c r="B79" s="166" t="s">
        <v>2687</v>
      </c>
      <c r="C79" s="115" t="s">
        <v>31</v>
      </c>
      <c r="D79" s="167">
        <v>98</v>
      </c>
      <c r="E79" s="168">
        <v>43483</v>
      </c>
      <c r="F79" s="168">
        <v>43814</v>
      </c>
      <c r="G79" s="148">
        <f t="shared" si="3"/>
        <v>11.033333333333333</v>
      </c>
      <c r="H79" s="167" t="s">
        <v>2731</v>
      </c>
      <c r="I79" s="112" t="s">
        <v>110</v>
      </c>
      <c r="J79" s="167" t="s">
        <v>588</v>
      </c>
      <c r="K79" s="170">
        <v>623697421</v>
      </c>
      <c r="L79" s="115" t="s">
        <v>1148</v>
      </c>
      <c r="M79" s="111">
        <v>1</v>
      </c>
      <c r="N79" s="115" t="s">
        <v>27</v>
      </c>
      <c r="O79" s="115" t="s">
        <v>1148</v>
      </c>
      <c r="P79" s="79"/>
    </row>
    <row r="80" spans="1:16" s="7" customFormat="1" ht="24.75" customHeight="1" outlineLevel="1" x14ac:dyDescent="0.25">
      <c r="A80" s="134">
        <v>33</v>
      </c>
      <c r="B80" s="166" t="s">
        <v>2687</v>
      </c>
      <c r="C80" s="115" t="s">
        <v>31</v>
      </c>
      <c r="D80" s="167">
        <v>323</v>
      </c>
      <c r="E80" s="168">
        <v>43709</v>
      </c>
      <c r="F80" s="168">
        <v>43814</v>
      </c>
      <c r="G80" s="148">
        <f t="shared" si="3"/>
        <v>3.5</v>
      </c>
      <c r="H80" s="167" t="s">
        <v>2732</v>
      </c>
      <c r="I80" s="112" t="s">
        <v>110</v>
      </c>
      <c r="J80" s="167" t="s">
        <v>769</v>
      </c>
      <c r="K80" s="170">
        <v>240000000</v>
      </c>
      <c r="L80" s="115" t="s">
        <v>1148</v>
      </c>
      <c r="M80" s="111">
        <v>1</v>
      </c>
      <c r="N80" s="115" t="s">
        <v>27</v>
      </c>
      <c r="O80" s="115" t="s">
        <v>1148</v>
      </c>
      <c r="P80" s="79"/>
    </row>
    <row r="81" spans="1:16" s="7" customFormat="1" ht="24.75" customHeight="1" outlineLevel="1" x14ac:dyDescent="0.25">
      <c r="A81" s="134">
        <v>34</v>
      </c>
      <c r="B81" s="166" t="s">
        <v>2687</v>
      </c>
      <c r="C81" s="115" t="s">
        <v>31</v>
      </c>
      <c r="D81" s="167" t="s">
        <v>2693</v>
      </c>
      <c r="E81" s="168">
        <v>43885</v>
      </c>
      <c r="F81" s="168">
        <v>44196</v>
      </c>
      <c r="G81" s="148">
        <f t="shared" si="3"/>
        <v>10.366666666666667</v>
      </c>
      <c r="H81" s="167" t="s">
        <v>2733</v>
      </c>
      <c r="I81" s="112" t="s">
        <v>110</v>
      </c>
      <c r="J81" s="167" t="s">
        <v>2749</v>
      </c>
      <c r="K81" s="171">
        <v>427649279</v>
      </c>
      <c r="L81" s="115" t="s">
        <v>1148</v>
      </c>
      <c r="M81" s="111">
        <v>1</v>
      </c>
      <c r="N81" s="115" t="s">
        <v>1151</v>
      </c>
      <c r="O81" s="115" t="s">
        <v>1148</v>
      </c>
      <c r="P81" s="79"/>
    </row>
    <row r="82" spans="1:16" s="7" customFormat="1" ht="24.75" customHeight="1" outlineLevel="1" x14ac:dyDescent="0.25">
      <c r="A82" s="134">
        <v>35</v>
      </c>
      <c r="B82" s="166" t="s">
        <v>2687</v>
      </c>
      <c r="C82" s="115" t="s">
        <v>31</v>
      </c>
      <c r="D82" s="167" t="s">
        <v>2694</v>
      </c>
      <c r="E82" s="168">
        <v>43885</v>
      </c>
      <c r="F82" s="168">
        <v>44196</v>
      </c>
      <c r="G82" s="148">
        <f t="shared" si="3"/>
        <v>10.366666666666667</v>
      </c>
      <c r="H82" s="167" t="s">
        <v>2734</v>
      </c>
      <c r="I82" s="112" t="s">
        <v>110</v>
      </c>
      <c r="J82" s="167" t="s">
        <v>588</v>
      </c>
      <c r="K82" s="171">
        <v>1430569724</v>
      </c>
      <c r="L82" s="115" t="s">
        <v>1148</v>
      </c>
      <c r="M82" s="111">
        <v>1</v>
      </c>
      <c r="N82" s="115" t="s">
        <v>1151</v>
      </c>
      <c r="O82" s="115" t="s">
        <v>1148</v>
      </c>
      <c r="P82" s="79"/>
    </row>
    <row r="83" spans="1:16" s="7" customFormat="1" ht="24.75" customHeight="1" outlineLevel="1" x14ac:dyDescent="0.25">
      <c r="A83" s="134">
        <v>36</v>
      </c>
      <c r="B83" s="166" t="s">
        <v>2687</v>
      </c>
      <c r="C83" s="115" t="s">
        <v>31</v>
      </c>
      <c r="D83" s="167" t="s">
        <v>2695</v>
      </c>
      <c r="E83" s="168">
        <v>43885</v>
      </c>
      <c r="F83" s="168">
        <v>44196</v>
      </c>
      <c r="G83" s="148">
        <f t="shared" si="3"/>
        <v>10.366666666666667</v>
      </c>
      <c r="H83" s="167" t="s">
        <v>2735</v>
      </c>
      <c r="I83" s="112" t="s">
        <v>110</v>
      </c>
      <c r="J83" s="167" t="s">
        <v>779</v>
      </c>
      <c r="K83" s="171">
        <v>2903149255</v>
      </c>
      <c r="L83" s="115" t="s">
        <v>1148</v>
      </c>
      <c r="M83" s="111">
        <v>1</v>
      </c>
      <c r="N83" s="115" t="s">
        <v>1151</v>
      </c>
      <c r="O83" s="115" t="s">
        <v>1148</v>
      </c>
      <c r="P83" s="79"/>
    </row>
    <row r="84" spans="1:16" s="7" customFormat="1" ht="24.75" customHeight="1" outlineLevel="1" x14ac:dyDescent="0.25">
      <c r="A84" s="134">
        <v>37</v>
      </c>
      <c r="B84" s="166" t="s">
        <v>2687</v>
      </c>
      <c r="C84" s="115" t="s">
        <v>31</v>
      </c>
      <c r="D84" s="167" t="s">
        <v>2696</v>
      </c>
      <c r="E84" s="168">
        <v>43885</v>
      </c>
      <c r="F84" s="168">
        <v>44196</v>
      </c>
      <c r="G84" s="148">
        <f t="shared" si="3"/>
        <v>10.366666666666667</v>
      </c>
      <c r="H84" s="167" t="s">
        <v>2736</v>
      </c>
      <c r="I84" s="112" t="s">
        <v>110</v>
      </c>
      <c r="J84" s="167" t="s">
        <v>588</v>
      </c>
      <c r="K84" s="172">
        <v>3606448559</v>
      </c>
      <c r="L84" s="115" t="s">
        <v>1148</v>
      </c>
      <c r="M84" s="111">
        <v>1</v>
      </c>
      <c r="N84" s="115" t="s">
        <v>1151</v>
      </c>
      <c r="O84" s="115" t="s">
        <v>1148</v>
      </c>
      <c r="P84" s="79"/>
    </row>
    <row r="85" spans="1:16" s="7" customFormat="1" ht="24.75" customHeight="1" outlineLevel="1" x14ac:dyDescent="0.2">
      <c r="A85" s="134">
        <v>38</v>
      </c>
      <c r="B85" s="166" t="s">
        <v>2687</v>
      </c>
      <c r="C85" s="115" t="s">
        <v>31</v>
      </c>
      <c r="D85" s="167" t="s">
        <v>2697</v>
      </c>
      <c r="E85" s="168">
        <v>43885</v>
      </c>
      <c r="F85" s="168">
        <v>44196</v>
      </c>
      <c r="G85" s="148">
        <f t="shared" si="3"/>
        <v>10.366666666666667</v>
      </c>
      <c r="H85" s="167" t="s">
        <v>2737</v>
      </c>
      <c r="I85" s="112" t="s">
        <v>110</v>
      </c>
      <c r="J85" s="167" t="s">
        <v>588</v>
      </c>
      <c r="K85" s="173">
        <v>921110582</v>
      </c>
      <c r="L85" s="115" t="s">
        <v>1148</v>
      </c>
      <c r="M85" s="111">
        <v>1</v>
      </c>
      <c r="N85" s="115" t="s">
        <v>1151</v>
      </c>
      <c r="O85" s="115" t="s">
        <v>1148</v>
      </c>
      <c r="P85" s="79"/>
    </row>
    <row r="86" spans="1:16" s="7" customFormat="1" ht="24.75" customHeight="1" outlineLevel="1" x14ac:dyDescent="0.25">
      <c r="A86" s="134">
        <v>39</v>
      </c>
      <c r="B86" s="166" t="s">
        <v>2687</v>
      </c>
      <c r="C86" s="115" t="s">
        <v>31</v>
      </c>
      <c r="D86" s="167" t="s">
        <v>2698</v>
      </c>
      <c r="E86" s="168">
        <v>43922</v>
      </c>
      <c r="F86" s="168">
        <v>44165</v>
      </c>
      <c r="G86" s="148">
        <f t="shared" si="3"/>
        <v>8.1</v>
      </c>
      <c r="H86" s="167" t="s">
        <v>2738</v>
      </c>
      <c r="I86" s="112" t="s">
        <v>110</v>
      </c>
      <c r="J86" s="167" t="s">
        <v>769</v>
      </c>
      <c r="K86" s="170">
        <v>1797048240</v>
      </c>
      <c r="L86" s="115" t="s">
        <v>1148</v>
      </c>
      <c r="M86" s="111">
        <v>1</v>
      </c>
      <c r="N86" s="115" t="s">
        <v>2634</v>
      </c>
      <c r="O86" s="115" t="s">
        <v>1148</v>
      </c>
      <c r="P86" s="79"/>
    </row>
    <row r="87" spans="1:16" s="7" customFormat="1" ht="24.75" customHeight="1" outlineLevel="1" x14ac:dyDescent="0.25">
      <c r="A87" s="134">
        <v>40</v>
      </c>
      <c r="B87" s="166" t="s">
        <v>2689</v>
      </c>
      <c r="C87" s="115" t="s">
        <v>31</v>
      </c>
      <c r="D87" s="167" t="s">
        <v>2699</v>
      </c>
      <c r="E87" s="168">
        <v>43889</v>
      </c>
      <c r="F87" s="168">
        <v>44196</v>
      </c>
      <c r="G87" s="148">
        <f t="shared" si="3"/>
        <v>10.233333333333333</v>
      </c>
      <c r="H87" s="167" t="s">
        <v>2739</v>
      </c>
      <c r="I87" s="112" t="s">
        <v>1097</v>
      </c>
      <c r="J87" s="167" t="s">
        <v>1105</v>
      </c>
      <c r="K87" s="171">
        <v>687375888</v>
      </c>
      <c r="L87" s="115" t="s">
        <v>1148</v>
      </c>
      <c r="M87" s="111">
        <v>1</v>
      </c>
      <c r="N87" s="115" t="s">
        <v>1151</v>
      </c>
      <c r="O87" s="115" t="s">
        <v>1148</v>
      </c>
      <c r="P87" s="79"/>
    </row>
    <row r="88" spans="1:16" s="7" customFormat="1" ht="24.75" customHeight="1" outlineLevel="1" x14ac:dyDescent="0.25">
      <c r="A88" s="134">
        <v>41</v>
      </c>
      <c r="B88" s="166" t="s">
        <v>2690</v>
      </c>
      <c r="C88" s="115" t="s">
        <v>31</v>
      </c>
      <c r="D88" s="167" t="s">
        <v>2700</v>
      </c>
      <c r="E88" s="168">
        <v>43889</v>
      </c>
      <c r="F88" s="168">
        <v>44196</v>
      </c>
      <c r="G88" s="148">
        <f t="shared" si="3"/>
        <v>10.233333333333333</v>
      </c>
      <c r="H88" s="167" t="s">
        <v>2740</v>
      </c>
      <c r="I88" s="112" t="s">
        <v>1155</v>
      </c>
      <c r="J88" s="167" t="s">
        <v>2750</v>
      </c>
      <c r="K88" s="171" t="s">
        <v>2751</v>
      </c>
      <c r="L88" s="115" t="s">
        <v>1148</v>
      </c>
      <c r="M88" s="111">
        <v>1</v>
      </c>
      <c r="N88" s="115" t="s">
        <v>1151</v>
      </c>
      <c r="O88" s="115" t="s">
        <v>1148</v>
      </c>
      <c r="P88" s="79"/>
    </row>
    <row r="89" spans="1:16" s="7" customFormat="1" ht="24.75" customHeight="1" outlineLevel="1" x14ac:dyDescent="0.25">
      <c r="A89" s="134">
        <v>42</v>
      </c>
      <c r="B89" s="166" t="s">
        <v>2690</v>
      </c>
      <c r="C89" s="115" t="s">
        <v>31</v>
      </c>
      <c r="D89" s="167" t="s">
        <v>2701</v>
      </c>
      <c r="E89" s="168">
        <v>43889</v>
      </c>
      <c r="F89" s="168">
        <v>44196</v>
      </c>
      <c r="G89" s="148">
        <f t="shared" si="3"/>
        <v>10.233333333333333</v>
      </c>
      <c r="H89" s="167" t="s">
        <v>2741</v>
      </c>
      <c r="I89" s="112" t="s">
        <v>1155</v>
      </c>
      <c r="J89" s="167" t="s">
        <v>1060</v>
      </c>
      <c r="K89" s="172">
        <v>2056944900</v>
      </c>
      <c r="L89" s="115" t="s">
        <v>1148</v>
      </c>
      <c r="M89" s="111">
        <v>1</v>
      </c>
      <c r="N89" s="115" t="s">
        <v>1151</v>
      </c>
      <c r="O89" s="115" t="s">
        <v>1148</v>
      </c>
      <c r="P89" s="79"/>
    </row>
    <row r="90" spans="1:16" s="7" customFormat="1" ht="24.75" customHeight="1" outlineLevel="1" x14ac:dyDescent="0.25">
      <c r="A90" s="134">
        <v>43</v>
      </c>
      <c r="B90" s="166" t="s">
        <v>2687</v>
      </c>
      <c r="C90" s="115" t="s">
        <v>31</v>
      </c>
      <c r="D90" s="167" t="s">
        <v>2702</v>
      </c>
      <c r="E90" s="168">
        <v>44167</v>
      </c>
      <c r="F90" s="168">
        <v>44773</v>
      </c>
      <c r="G90" s="148">
        <f t="shared" si="3"/>
        <v>20.2</v>
      </c>
      <c r="H90" s="169" t="s">
        <v>2742</v>
      </c>
      <c r="I90" s="112" t="s">
        <v>110</v>
      </c>
      <c r="J90" s="167" t="s">
        <v>820</v>
      </c>
      <c r="K90" s="170">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7" t="s">
        <v>2693</v>
      </c>
      <c r="E114" s="168">
        <v>43885</v>
      </c>
      <c r="F114" s="168">
        <v>44196</v>
      </c>
      <c r="G114" s="148">
        <f>IF(AND(E114&lt;&gt;"",F114&lt;&gt;""),((F114-E114)/30),"")</f>
        <v>10.366666666666667</v>
      </c>
      <c r="H114" s="167" t="s">
        <v>2733</v>
      </c>
      <c r="I114" s="112" t="s">
        <v>110</v>
      </c>
      <c r="J114" s="167" t="s">
        <v>2749</v>
      </c>
      <c r="K114" s="171">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7" t="s">
        <v>2694</v>
      </c>
      <c r="E115" s="168">
        <v>43885</v>
      </c>
      <c r="F115" s="168">
        <v>44196</v>
      </c>
      <c r="G115" s="148">
        <f t="shared" ref="G115:G116" si="4">IF(AND(E115&lt;&gt;"",F115&lt;&gt;""),((F115-E115)/30),"")</f>
        <v>10.366666666666667</v>
      </c>
      <c r="H115" s="167" t="s">
        <v>2734</v>
      </c>
      <c r="I115" s="112" t="s">
        <v>110</v>
      </c>
      <c r="J115" s="167" t="s">
        <v>588</v>
      </c>
      <c r="K115" s="171">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7" t="s">
        <v>2695</v>
      </c>
      <c r="E116" s="168">
        <v>43885</v>
      </c>
      <c r="F116" s="168">
        <v>44196</v>
      </c>
      <c r="G116" s="148">
        <f t="shared" si="4"/>
        <v>10.366666666666667</v>
      </c>
      <c r="H116" s="167" t="s">
        <v>2735</v>
      </c>
      <c r="I116" s="112" t="s">
        <v>110</v>
      </c>
      <c r="J116" s="167" t="s">
        <v>779</v>
      </c>
      <c r="K116" s="171">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7" t="s">
        <v>2696</v>
      </c>
      <c r="E117" s="168">
        <v>43885</v>
      </c>
      <c r="F117" s="168">
        <v>44196</v>
      </c>
      <c r="G117" s="148">
        <f t="shared" ref="G117:G159" si="5">IF(AND(E117&lt;&gt;"",F117&lt;&gt;""),((F117-E117)/30),"")</f>
        <v>10.366666666666667</v>
      </c>
      <c r="H117" s="167" t="s">
        <v>2736</v>
      </c>
      <c r="I117" s="112" t="s">
        <v>110</v>
      </c>
      <c r="J117" s="167" t="s">
        <v>588</v>
      </c>
      <c r="K117" s="172">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7" t="s">
        <v>2697</v>
      </c>
      <c r="E118" s="168">
        <v>43885</v>
      </c>
      <c r="F118" s="168">
        <v>44196</v>
      </c>
      <c r="G118" s="148">
        <f t="shared" si="5"/>
        <v>10.366666666666667</v>
      </c>
      <c r="H118" s="167" t="s">
        <v>2737</v>
      </c>
      <c r="I118" s="112" t="s">
        <v>110</v>
      </c>
      <c r="J118" s="167" t="s">
        <v>588</v>
      </c>
      <c r="K118" s="170">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7" t="s">
        <v>2699</v>
      </c>
      <c r="E119" s="168">
        <v>43889</v>
      </c>
      <c r="F119" s="168">
        <v>44196</v>
      </c>
      <c r="G119" s="148">
        <f t="shared" si="5"/>
        <v>10.233333333333333</v>
      </c>
      <c r="H119" s="167" t="s">
        <v>2739</v>
      </c>
      <c r="I119" s="112" t="s">
        <v>1097</v>
      </c>
      <c r="J119" s="167" t="s">
        <v>1105</v>
      </c>
      <c r="K119" s="171">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7" t="s">
        <v>2700</v>
      </c>
      <c r="E120" s="168">
        <v>43889</v>
      </c>
      <c r="F120" s="168">
        <v>44196</v>
      </c>
      <c r="G120" s="148">
        <f t="shared" si="5"/>
        <v>10.233333333333333</v>
      </c>
      <c r="H120" s="167" t="s">
        <v>2740</v>
      </c>
      <c r="I120" s="112" t="s">
        <v>1155</v>
      </c>
      <c r="J120" s="167" t="s">
        <v>2750</v>
      </c>
      <c r="K120" s="171">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7" t="s">
        <v>2701</v>
      </c>
      <c r="E121" s="168">
        <v>43889</v>
      </c>
      <c r="F121" s="168">
        <v>44196</v>
      </c>
      <c r="G121" s="148">
        <f t="shared" si="5"/>
        <v>10.233333333333333</v>
      </c>
      <c r="H121" s="167" t="s">
        <v>2741</v>
      </c>
      <c r="I121" s="112" t="s">
        <v>1155</v>
      </c>
      <c r="J121" s="167" t="s">
        <v>1060</v>
      </c>
      <c r="K121" s="172">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7" t="s">
        <v>2702</v>
      </c>
      <c r="E122" s="168">
        <v>44167</v>
      </c>
      <c r="F122" s="168">
        <v>44773</v>
      </c>
      <c r="G122" s="148">
        <f t="shared" si="5"/>
        <v>20.2</v>
      </c>
      <c r="H122" s="169" t="s">
        <v>2742</v>
      </c>
      <c r="I122" s="112" t="s">
        <v>110</v>
      </c>
      <c r="J122" s="167" t="s">
        <v>820</v>
      </c>
      <c r="K122" s="170">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174450245.16</v>
      </c>
      <c r="F185" s="92"/>
      <c r="G185" s="93"/>
      <c r="H185" s="88"/>
      <c r="I185" s="90" t="s">
        <v>2627</v>
      </c>
      <c r="J185" s="154">
        <f>+SUM(M179:M183)</f>
        <v>0.02</v>
      </c>
      <c r="K185" s="201" t="s">
        <v>2628</v>
      </c>
      <c r="L185" s="201"/>
      <c r="M185" s="94">
        <f>+J185*(SUM(K20:K35))</f>
        <v>116300163.44</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2754</v>
      </c>
      <c r="J211" s="27" t="s">
        <v>2622</v>
      </c>
      <c r="K211" s="174"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purl.org/dc/terms/"/>
    <ds:schemaRef ds:uri="4fb10211-09fb-4e80-9f0b-184718d5d98c"/>
    <ds:schemaRef ds:uri="http://schemas.microsoft.com/office/2006/documentManagement/types"/>
    <ds:schemaRef ds:uri="http://purl.org/dc/elements/1.1/"/>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2020-12-29T18:09:21Z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