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CUNDINAMARCA\"/>
    </mc:Choice>
  </mc:AlternateContent>
  <xr:revisionPtr revIDLastSave="0" documentId="13_ncr:1_{A9E75D39-BCB8-43E3-BB11-8F5667F0A9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<sst xmlns="http://schemas.openxmlformats.org/spreadsheetml/2006/main" count="3583" uniqueCount="2738">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</sst>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202" zoomScale="86" zoomScaleNormal="85" zoomScaleSheetLayoutView="86" zoomScalePageLayoutView="40" workbookViewId="0">
      <selection activeCell="O132" sqref="O1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2737</v>
      </c>
      <c r="D15" s="35"/>
      <c r="E15" s="35"/>
      <c r="F15" s="5"/>
      <c r="G15" s="32" t="s">
        <v>1168</v>
      </c>
      <c r="H15" s="103" t="s">
        <v>516</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516</v>
      </c>
      <c r="J20" s="140" t="s">
        <v>530</v>
      </c>
      <c r="K20" s="141">
        <v>2221854542</v>
      </c>
      <c r="L20" s="142"/>
      <c r="M20" s="142">
        <v>44561</v>
      </c>
      <c r="N20" s="126">
        <f>+(M20-L20)/30</f>
        <v>1485.3666666666666</v>
      </c>
      <c r="O20" s="129"/>
      <c r="U20" s="125"/>
      <c r="V20" s="105">
        <f ca="1">NOW()</f>
        <v>44194.345906481482</v>
      </c>
      <c r="W20" s="105">
        <f ca="1">NOW()</f>
        <v>44194.345906481482</v>
      </c>
    </row>
    <row r="21" spans="1:23" ht="30" customHeight="1" outlineLevel="1" x14ac:dyDescent="0.25">
      <c r="A21" s="9"/>
      <c r="B21" s="71"/>
      <c r="C21" s="5"/>
      <c r="D21" s="5"/>
      <c r="E21" s="5"/>
      <c r="F21" s="5"/>
      <c r="G21" s="5"/>
      <c r="H21" s="70"/>
      <c r="I21" s="139" t="s">
        <v>516</v>
      </c>
      <c r="J21" s="140" t="s">
        <v>615</v>
      </c>
      <c r="K21" s="141">
        <v>2221854542</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t="s">
        <v>516</v>
      </c>
      <c r="J22" s="140" t="s">
        <v>534</v>
      </c>
      <c r="K22" s="141">
        <v>2221854542</v>
      </c>
      <c r="L22" s="142"/>
      <c r="M22" s="142">
        <v>44561</v>
      </c>
      <c r="N22" s="127">
        <f t="shared" ref="N22:N33" si="1">+(M22-L22)/30</f>
        <v>1485.3666666666666</v>
      </c>
      <c r="O22" s="130"/>
    </row>
    <row r="23" spans="1:23" ht="30" customHeight="1" outlineLevel="1" x14ac:dyDescent="0.25">
      <c r="A23" s="9"/>
      <c r="B23" s="101"/>
      <c r="C23" s="21"/>
      <c r="D23" s="21"/>
      <c r="E23" s="21"/>
      <c r="F23" s="5"/>
      <c r="G23" s="5"/>
      <c r="H23" s="70"/>
      <c r="I23" s="139" t="s">
        <v>516</v>
      </c>
      <c r="J23" s="140" t="s">
        <v>535</v>
      </c>
      <c r="K23" s="141">
        <v>2221854542</v>
      </c>
      <c r="L23" s="142"/>
      <c r="M23" s="142">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9" t="s">
        <v>516</v>
      </c>
      <c r="J24" s="140" t="s">
        <v>543</v>
      </c>
      <c r="K24" s="141">
        <v>2221854542</v>
      </c>
      <c r="L24" s="142"/>
      <c r="M24" s="142">
        <v>44561</v>
      </c>
      <c r="N24" s="127">
        <f t="shared" si="1"/>
        <v>1485.3666666666666</v>
      </c>
      <c r="O24" s="130"/>
    </row>
    <row r="25" spans="1:23" ht="30" customHeight="1" outlineLevel="1" x14ac:dyDescent="0.25">
      <c r="A25" s="9"/>
      <c r="B25" s="101"/>
      <c r="C25" s="21"/>
      <c r="D25" s="21"/>
      <c r="E25" s="21"/>
      <c r="F25" s="5"/>
      <c r="G25" s="5"/>
      <c r="H25" s="70"/>
      <c r="I25" s="139" t="s">
        <v>516</v>
      </c>
      <c r="J25" s="140" t="s">
        <v>559</v>
      </c>
      <c r="K25" s="141">
        <v>2221854542</v>
      </c>
      <c r="L25" s="142"/>
      <c r="M25" s="142">
        <v>44561</v>
      </c>
      <c r="N25" s="127">
        <f t="shared" si="1"/>
        <v>1485.3666666666666</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t="s">
        <v>2736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0.02</v>
      </c>
      <c r="G179" s="155">
        <f>IF(F179&gt;0,SUM(E179+F179),"")</f>
        <v>0.04</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533245090.07999998</v>
      </c>
      <c r="F185" s="92"/>
      <c r="G185" s="93"/>
      <c r="H185" s="88"/>
      <c r="I185" s="90" t="s">
        <v>2627</v>
      </c>
      <c r="J185" s="156">
        <f>+SUM(M179:M183)</f>
        <v>0.03</v>
      </c>
      <c r="K185" s="197" t="s">
        <v>2628</v>
      </c>
      <c r="L185" s="197"/>
      <c r="M185" s="94">
        <f>+J185*(SUM(K20:K35))</f>
        <v>399933817.56</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2020-12-29T13:19:55Z</cp:lastPrinted>
  <dcterms:created xsi:type="dcterms:W3CDTF">2020-10-14T21:57:42Z</dcterms:created>
  <dcterms:modified xsi:type="dcterms:W3CDTF">2020-12-29T13:20:16Z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