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PARA IMPRIMIR HOY\"/>
    </mc:Choice>
  </mc:AlternateContent>
  <xr:revisionPtr revIDLastSave="0" documentId="13_ncr:1_{DC5BB85D-80C6-4AAA-BCC8-E585A0A7334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<sst xmlns="http://schemas.openxmlformats.org/spreadsheetml/2006/main" count="3071" uniqueCount="2697">
  <si>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</si>
  <si>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</si>
  <si>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</si>
  <si>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</si>
  <si>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</si>
  <si>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</si>
  <si>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</si>
  <si>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</si>
  <si>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</si>
  <si>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</si>
  <si>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</si>
  <si>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</si>
  <si>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</si>
  <si>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</si>
  <si>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</si>
  <si>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</si>
  <si>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</si>
  <si>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</si>
  <si>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</si>
  <si>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</si>
  <si>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</si>
  <si>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</si>
  <si>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</si>
  <si>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</si>
  <si>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</si>
  <si>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</si>
  <si>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</si>
  <si>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</si>
  <si>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</si>
  <si>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</si>
  <si>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</si>
  <si>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</si>
  <si>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</si>
  <si>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</si>
  <si>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</si>
  <si>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</si>
  <si>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</si>
  <si>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</si>
  <si>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</si>
  <si>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</si>
  <si>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</si>
  <si>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</si>
  <si>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</si>
  <si>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</si>
  <si>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</si>
  <si>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</si>
  <si>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</si>
  <si>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</si>
  <si>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</si>
  <si>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</si>
  <si>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</si>
  <si>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</si>
  <si>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</si>
  <si>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</si>
  <si>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</si>
  <si>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</si>
  <si>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</si>
  <si>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</si>
  <si>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</si>
  <si>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</si>
  <si>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</si>
  <si>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</si>
  <si>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</si>
  <si>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</si>
  <si>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</si>
  <si>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</si>
  <si>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</si>
  <si>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</si>
  <si>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</si>
  <si>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</si>
  <si>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</si>
  <si>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</si>
  <si>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</si>
  <si>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</si>
  <si>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</si>
  <si>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</si>
  <si>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</si>
  <si>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</si>
  <si>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</si>
  <si>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</si>
  <si>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</si>
  <si>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</si>
  <si>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</si>
  <si>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</si>
  <si>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</si>
  <si>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</si>
  <si>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</si>
  <si>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</si>
  <si>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</si>
  <si>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</si>
  <si>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</si>
  <si>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</si>
  <si>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</si>
  <si>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</si>
  <si>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</si>
  <si>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</si>
  <si>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</si>
  <si>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</si>
  <si>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</si>
  <si>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</si>
  <si>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</si>
  <si>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</si>
  <si>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</si>
  <si>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</si>
  <si>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</si>
  <si>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</si>
  <si>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</si>
  <si>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</si>
  <si>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</si>
  <si>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</si>
  <si>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</si>
  <si>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</si>
  <si>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</si>
  <si>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</si>
  <si>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</si>
  <si>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</si>
  <si>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</si>
  <si>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</si>
  <si>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</si>
  <si>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</si>
  <si>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</si>
  <si>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</si>
  <si>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</si>
  <si>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</si>
  <si>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</si>
  <si>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</si>
  <si>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</si>
  <si>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</si>
  <si>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</si>
  <si>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</si>
  <si>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</si>
  <si>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</si>
  <si>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</si>
  <si>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</si>
  <si>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</si>
  <si>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</si>
  <si>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</si>
  <si>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</si>
  <si>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</si>
  <si>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</si>
  <si>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</si>
  <si>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</si>
  <si>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</si>
  <si>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</si>
  <si>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</si>
  <si>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</si>
  <si>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</si>
  <si>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</si>
  <si>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</si>
  <si>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</si>
  <si>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</si>
  <si>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</si>
  <si>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</si>
  <si>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</si>
  <si>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</si>
  <si>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</si>
  <si>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</si>
  <si>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</si>
  <si>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</si>
  <si>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</si>
  <si>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</si>
  <si>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</si>
  <si>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</si>
  <si>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</si>
  <si>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</si>
  <si>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</si>
  <si>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</si>
  <si>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</si>
  <si>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</si>
  <si>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</si>
  <si>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</si>
  <si>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</si>
  <si>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</si>
  <si>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</si>
  <si>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</si>
  <si>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</si>
  <si>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</si>
  <si>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</si>
  <si>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</si>
  <si>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</si>
  <si>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</si>
  <si>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</si>
  <si>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</si>
  <si>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</si>
  <si>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</si>
  <si>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</si>
  <si>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</si>
  <si>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</si>
  <si>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</si>
  <si>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</si>
  <si>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</si>
  <si>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</si>
  <si>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</si>
  <si>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</si>
  <si>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</si>
  <si>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</si>
  <si>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</si>
  <si>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</si>
  <si>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</si>
  <si>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</si>
  <si>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</si>
  <si>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</si>
  <si>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</si>
  <si>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</si>
  <si>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</si>
  <si>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</si>
  <si>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</si>
  <si>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</si>
  <si>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</si>
  <si>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</si>
  <si>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</si>
  <si>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</si>
  <si>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</si>
  <si>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</si>
  <si>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</si>
  <si>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</si>
  <si>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</si>
  <si>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</si>
  <si>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</si>
  <si>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</si>
  <si>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</si>
  <si>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</si>
  <si>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</si>
  <si>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</si>
  <si>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</si>
  <si>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</si>
  <si>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</si>
  <si>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</si>
  <si>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</si>
  <si>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</si>
  <si>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</si>
  <si>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</si>
  <si>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</si>
  <si>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</si>
  <si>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</si>
  <si>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</si>
  <si>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</si>
  <si>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</si>
  <si>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</si>
  <si>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</si>
  <si>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</si>
  <si>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</si>
  <si>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</si>
  <si>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</si>
  <si>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</si>
  <si>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</si>
  <si>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</si>
  <si>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</si>
  <si>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</si>
  <si>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</si>
  <si>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</si>
  <si>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</si>
  <si>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</si>
  <si>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</si>
  <si>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</si>
  <si>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</si>
  <si>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</si>
  <si>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</si>
  <si>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</si>
  <si>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</si>
  <si>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</si>
  <si>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</si>
  <si>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</si>
  <si>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</si>
  <si>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</si>
  <si>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</si>
  <si>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</si>
  <si>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</si>
  <si>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</si>
  <si>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</si>
  <si>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</si>
  <si>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</si>
  <si>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</si>
  <si>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</si>
  <si>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</si>
  <si>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</si>
  <si>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</si>
  <si>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</si>
  <si>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</si>
  <si>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</si>
  <si>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</si>
  <si>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</si>
  <si>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</si>
  <si>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</si>
  <si>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</si>
  <si>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</si>
  <si>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</si>
  <si>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</si>
  <si>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</si>
  <si>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</si>
  <si>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</si>
  <si>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</si>
  <si>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</si>
  <si>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</si>
  <si>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</si>
  <si>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</si>
  <si>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</si>
  <si>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</si>
  <si>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</si>
  <si>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</si>
  <si>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</si>
  <si>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</si>
  <si>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</si>
  <si>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</si>
  <si>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</si>
  <si>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</si>
  <si>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</si>
  <si>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</si>
  <si>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</si>
  <si>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</si>
  <si>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</si>
  <si>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</si>
  <si>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</si>
  <si>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</si>
  <si>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</si>
  <si>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</si>
  <si>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</si>
  <si>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</si>
  <si>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</si>
  <si>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</si>
  <si>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</si>
  <si>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</si>
  <si>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</si>
  <si>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</si>
  <si>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</si>
  <si>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</si>
  <si>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</si>
  <si>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</si>
  <si>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</si>
  <si>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</si>
  <si>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</si>
  <si>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</si>
  <si>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</si>
  <si>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</si>
  <si>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</si>
  <si>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</si>
  <si>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</si>
  <si>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</si>
  <si>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</si>
  <si>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</si>
  <si>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</si>
  <si>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</si>
  <si>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</si>
  <si>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</si>
  <si>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</si>
  <si>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</si>
  <si>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</si>
  <si>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</si>
  <si>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</si>
  <si>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</si>
  <si>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</si>
  <si>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</si>
  <si>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</si>
  <si>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</si>
  <si>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</si>
  <si>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</si>
  <si>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</si>
  <si>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</si>
  <si>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</si>
  <si>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</si>
  <si>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</si>
  <si>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</si>
  <si>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</si>
  <si>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</si>
  <si>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</si>
  <si>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</si>
  <si>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</si>
  <si>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</si>
  <si>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</si>
  <si>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</si>
  <si>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</si>
  <si>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</si>
  <si>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</si>
  <si>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</si>
  <si>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</si>
  <si>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</si>
  <si>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</si>
  <si>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</si>
  <si>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</si>
  <si>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</si>
  <si>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</si>
  <si>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</si>
  <si>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</si>
  <si>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</si>
  <si>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</si>
  <si>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</si>
  <si>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</si>
  <si>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</si>
  <si>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</si>
  <si>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</si>
  <si>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</si>
  <si>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</si>
  <si>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</si>
  <si>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</si>
  <si>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</si>
  <si>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</si>
  <si>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</si>
  <si>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</si>
  <si>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</si>
  <si>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</si>
  <si>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</si>
  <si>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</si>
  <si>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</si>
  <si>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</si>
  <si>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</si>
  <si>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</si>
  <si>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</si>
  <si>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</si>
  <si>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</si>
  <si>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</si>
  <si>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</si>
  <si>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</si>
  <si>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</si>
  <si>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</si>
  <si>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</si>
  <si>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</si>
  <si>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</si>
  <si>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</si>
  <si>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</si>
  <si>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</si>
  <si>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</si>
  <si>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</si>
  <si>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</si>
  <si>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</si>
  <si>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</si>
  <si>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</si>
  <si>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</si>
  <si>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</si>
  <si>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</si>
  <si>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</si>
  <si>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</si>
  <si>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</si>
  <si>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</si>
  <si>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</si>
  <si>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</si>
  <si>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</si>
  <si>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</si>
  <si>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</si>
  <si>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</si>
  <si>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</si>
  <si>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</si>
  <si>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</si>
  <si>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</si>
  <si>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</si>
  <si>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</si>
  <si>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</si>
  <si>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</si>
  <si>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</si>
  <si>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</si>
  <si>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</si>
  <si>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</si>
  <si>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</si>
  <si>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</si>
  <si>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</si>
  <si>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</si>
  <si>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</si>
  <si>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</si>
  <si>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</si>
  <si>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</si>
  <si>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</si>
  <si>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</si>
  <si>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</si>
  <si>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</si>
  <si>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</si>
  <si>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</si>
  <si>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</si>
  <si>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</si>
  <si>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</si>
  <si>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</si>
  <si>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</si>
  <si>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</si>
  <si>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</si>
  <si>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</si>
  <si>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</si>
  <si>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</si>
  <si>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</si>
  <si>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</si>
  <si>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</si>
  <si>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</si>
  <si>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</si>
  <si>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</si>
  <si>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</si>
  <si>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</si>
  <si>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</si>
  <si>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</si>
  <si>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</si>
  <si>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</si>
  <si>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</si>
  <si>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</si>
  <si>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</si>
  <si>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</si>
  <si>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</si>
  <si>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</si>
  <si>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</si>
  <si>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</si>
  <si>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</si>
  <si>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</si>
  <si>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</si>
  <si>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</si>
  <si>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</si>
  <si>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</si>
  <si>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</si>
  <si>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</si>
  <si>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</si>
  <si>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</si>
  <si>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</si>
  <si>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</si>
  <si>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</si>
  <si>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</si>
  <si>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</si>
  <si>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</si>
  <si>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</si>
  <si>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</si>
  <si>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</si>
  <si>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</si>
  <si>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</si>
  <si>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</si>
  <si>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</si>
  <si>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</si>
  <si>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</si>
  <si>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</si>
  <si>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</si>
  <si>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</si>
  <si>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</si>
  <si>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</si>
  <si>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</si>
  <si>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</si>
  <si>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</si>
  <si>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</si>
  <si>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</si>
  <si>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</si>
  <si>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</si>
  <si>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</si>
  <si>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</si>
  <si>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</si>
  <si>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</si>
  <si>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</si>
  <si>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</si>
  <si>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</si>
  <si>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</si>
  <si>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</si>
  <si>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</si>
  <si>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</si>
  <si>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</si>
  <si>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</si>
  <si>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</si>
  <si>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</si>
  <si>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</si>
  <si>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</si>
  <si>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</si>
  <si>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</si>
  <si>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</si>
  <si>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</si>
  <si>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</si>
  <si>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</si>
  <si>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</si>
  <si>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</si>
  <si>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</si>
  <si>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</si>
  <si>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</si>
  <si>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</si>
  <si>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</si>
  <si>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</si>
  <si>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</si>
  <si>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</si>
  <si>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</si>
  <si>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</si>
  <si>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</si>
  <si>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</si>
  <si>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</si>
  <si>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</si>
  <si>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</si>
  <si>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</si>
  <si>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</si>
  <si>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</si>
  <si>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</si>
  <si>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</si>
  <si>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</si>
  <si>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</si>
  <si>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</si>
  <si>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</si>
  <si>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</si>
  <si>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</si>
  <si>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</si>
  <si>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</si>
  <si>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</si>
  <si>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</si>
  <si>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</si>
  <si>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</si>
  <si>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</si>
  <si>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</si>
  <si>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</si>
  <si>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</si>
  <si>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</si>
  <si>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</si>
  <si>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</si>
  <si>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</si>
  <si>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</si>
  <si>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</si>
  <si>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</si>
  <si>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</si>
  <si>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</si>
  <si>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</si>
  <si>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</si>
  <si>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</si>
  <si>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</si>
  <si>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</si>
  <si>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</si>
  <si>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</si>
  <si>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</si>
  <si>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</si>
  <si>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</si>
  <si>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</si>
  <si>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</si>
  <si>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</si>
  <si>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</si>
  <si>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</si>
  <si>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</si>
  <si>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</si>
  <si>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</si>
  <si>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</si>
  <si>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</si>
  <si>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</si>
  <si>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</si>
  <si>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</si>
  <si>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</si>
  <si>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</si>
  <si>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</si>
  <si>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</si>
  <si>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</si>
  <si>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</si>
  <si>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</si>
  <si>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</si>
  <si>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</si>
  <si>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</si>
  <si>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</si>
  <si>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</si>
  <si>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</si>
  <si>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</si>
  <si>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</si>
  <si>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</si>
  <si>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</si>
  <si>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</si>
  <si>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</si>
  <si>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</si>
  <si>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</si>
  <si>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</si>
  <si>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</si>
  <si>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</si>
  <si>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</si>
  <si>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</si>
  <si>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</si>
  <si>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</si>
  <si>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</si>
  <si>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</si>
  <si>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</si>
  <si>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</si>
  <si>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</si>
  <si>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</si>
  <si>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</si>
  <si>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</si>
  <si>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</si>
  <si>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</si>
  <si>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</si>
  <si>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</si>
  <si>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</si>
  <si>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</si>
  <si>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</si>
  <si>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</si>
  <si>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</si>
  <si>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</si>
  <si>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</si>
  <si>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</si>
  <si>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</si>
  <si>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</si>
  <si>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</si>
  <si>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</si>
  <si>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</si>
  <si>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</si>
  <si>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</si>
  <si>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</si>
  <si>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</si>
  <si>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</si>
  <si>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</si>
  <si>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</si>
  <si>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</si>
  <si>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</si>
  <si>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</si>
  <si>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</si>
  <si>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</si>
  <si>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</si>
  <si>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</si>
  <si>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</si>
  <si>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</si>
  <si>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</si>
  <si>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</si>
  <si>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</si>
  <si>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</si>
  <si>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</si>
  <si>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</si>
  <si>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</si>
  <si>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</si>
  <si>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</si>
  <si>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</si>
  <si>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</si>
  <si>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</si>
  <si>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</si>
  <si>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</si>
  <si>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</si>
  <si>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</si>
  <si>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</si>
  <si>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</si>
  <si>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</si>
  <si>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</si>
  <si>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</si>
  <si>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</si>
  <si>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</si>
  <si>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</si>
  <si>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</si>
  <si>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</si>
  <si>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</si>
  <si>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</si>
  <si>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</si>
  <si>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</si>
  <si>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</si>
  <si>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</si>
  <si>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</si>
  <si>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</si>
  <si>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</si>
  <si>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</si>
  <si>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</si>
  <si>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</si>
  <si>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</si>
  <si>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</si>
  <si>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</si>
  <si>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</si>
  <si>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</si>
  <si>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</si>
  <si>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</si>
  <si>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</si>
  <si>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</si>
  <si>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</si>
  <si>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</si>
  <si>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</si>
  <si>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</si>
  <si>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</si>
  <si>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</si>
  <si>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</si>
  <si>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</si>
  <si>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</si>
  <si>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</si>
  <si>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</si>
  <si>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</si>
  <si>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</si>
  <si>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</si>
  <si>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</si>
  <si>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</si>
  <si>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</si>
  <si>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</si>
  <si>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</si>
  <si>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</si>
  <si>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</si>
  <si>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</si>
  <si>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</si>
  <si>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</si>
  <si>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</si>
  <si>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</si>
  <si>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</si>
  <si>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</si>
  <si>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</si>
  <si>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</si>
  <si>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</si>
  <si>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</si>
  <si>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</si>
  <si>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</si>
  <si>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</si>
  <si>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</si>
  <si>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</si>
  <si>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</si>
  <si>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</si>
  <si>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</si>
  <si>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</si>
  <si>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</si>
  <si>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</si>
  <si>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</si>
  <si>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</si>
  <si>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</si>
  <si>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</si>
  <si>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</si>
  <si>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</si>
  <si>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</si>
  <si>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</si>
  <si>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</si>
  <si>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</si>
  <si>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</si>
  <si>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</si>
  <si>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</si>
  <si>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</si>
  <si>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</si>
  <si>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</si>
  <si>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</si>
  <si>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</si>
  <si>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</si>
  <si>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</si>
  <si>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</si>
  <si>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</si>
  <si>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</si>
  <si>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</si>
  <si>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</si>
  <si>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</si>
  <si>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</si>
  <si>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</si>
  <si>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</si>
  <si>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</si>
  <si>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</si>
  <si>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</si>
  <si>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</si>
  <si>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</si>
  <si>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</si>
  <si>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</si>
  <si>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</si>
  <si>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</si>
  <si>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</si>
  <si>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</si>
  <si>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</si>
  <si>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</si>
  <si>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</si>
  <si>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</si>
  <si>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</si>
  <si>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</si>
  <si>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</si>
  <si>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</si>
  <si>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</si>
  <si>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</si>
  <si>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</si>
  <si>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</si>
  <si>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</si>
  <si>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</si>
  <si>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</si>
  <si>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</si>
  <si>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</si>
  <si>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</si>
  <si>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</si>
  <si>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</si>
  <si>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</si>
  <si>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</si>
  <si>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</si>
  <si>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</si>
  <si>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</si>
  <si>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</si>
  <si>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</si>
  <si>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</si>
  <si>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</si>
  <si>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</si>
  <si>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</si>
  <si>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</si>
  <si>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</si>
  <si>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</si>
  <si>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</si>
  <si>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</si>
  <si>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</si>
  <si>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</si>
  <si>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</si>
  <si>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</si>
  <si>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</si>
  <si>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</si>
  <si>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</si>
  <si>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</si>
  <si>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</si>
  <si>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</si>
  <si>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</si>
  <si>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</si>
  <si>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</si>
  <si>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</si>
  <si>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</si>
  <si>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</si>
  <si>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</si>
  <si>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</si>
  <si>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</si>
  <si>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</si>
  <si>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</si>
  <si>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</si>
  <si>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</si>
  <si>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</si>
  <si>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</si>
  <si>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</si>
  <si>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</si>
  <si>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</si>
  <si>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</si>
  <si>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</si>
  <si>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</si>
  <si>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</si>
  <si>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</si>
  <si>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</si>
  <si>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</si>
  <si>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</si>
  <si>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</si>
  <si>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</si>
  <si>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</si>
  <si>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</si>
  <si>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</si>
  <si>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</si>
  <si>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</si>
  <si>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</si>
  <si>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</si>
  <si>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</si>
  <si>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</si>
  <si>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</si>
  <si>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</si>
  <si>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</si>
  <si>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</si>
  <si>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</si>
  <si>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</si>
  <si>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</si>
  <si>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</si>
  <si>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</si>
  <si>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</si>
  <si>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</si>
  <si>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</si>
  <si>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</si>
  <si>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</si>
  <si>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</si>
  <si>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</si>
  <si>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</si>
  <si>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</si>
  <si>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</si>
  <si>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</si>
  <si>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</si>
  <si>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</si>
  <si>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</si>
  <si>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</si>
  <si>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</si>
  <si>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</si>
  <si>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</si>
  <si>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</si>
  <si>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</si>
  <si>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</si>
  <si>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</si>
  <si>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</si>
  <si>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</si>
  <si>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</si>
  <si>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</si>
  <si>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</si>
  <si>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</si>
  <si>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</si>
  <si>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</si>
  <si>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</si>
  <si>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</si>
  <si>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</si>
  <si>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</si>
  <si>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</si>
  <si>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</si>
  <si>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</si>
  <si>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</si>
  <si>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</si>
  <si>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</si>
  <si>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</si>
  <si>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</si>
  <si>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</si>
  <si>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</si>
  <si>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</si>
  <si>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</si>
  <si>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</si>
  <si>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</si>
  <si>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</si>
  <si>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</si>
  <si>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</si>
  <si>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</si>
  <si>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</si>
  <si>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</si>
  <si>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</si>
  <si>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</si>
  <si>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</si>
  <si>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</si>
  <si>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</si>
  <si>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</si>
  <si>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</si>
  <si>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</si>
  <si>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</si>
  <si>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</si>
  <si>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</si>
  <si>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</si>
  <si>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</si>
  <si>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</si>
  <si>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</si>
  <si>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</si>
  <si>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</si>
  <si>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</si>
  <si>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</si>
  <si>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</si>
  <si>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</si>
  <si>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</si>
  <si>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</si>
  <si>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</si>
  <si>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</si>
  <si>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</si>
  <si>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</si>
  <si>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</si>
  <si>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</si>
  <si>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</si>
  <si>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</si>
  <si>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</si>
  <si>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</si>
  <si>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</si>
  <si>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</si>
  <si>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</si>
  <si>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</si>
  <si>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</si>
  <si>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</si>
  <si>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</si>
  <si>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</si>
  <si>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</si>
  <si>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</si>
  <si>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</si>
  <si>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</si>
  <si>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</si>
  <si>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</si>
  <si>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</si>
  <si>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</si>
  <si>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</si>
  <si>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</si>
  <si>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</si>
  <si>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</si>
  <si>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</si>
  <si>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</si>
  <si>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</si>
  <si>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</si>
  <si>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</si>
  <si>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</si>
  <si>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</si>
  <si>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</si>
  <si>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</si>
  <si>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</si>
  <si>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</si>
  <si>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</si>
  <si>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</si>
  <si>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</si>
  <si>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</si>
  <si>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</si>
  <si>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</si>
  <si>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</si>
  <si>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</si>
  <si>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</si>
  <si>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</si>
  <si>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</si>
  <si>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</si>
  <si>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</si>
  <si>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</si>
  <si>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</si>
  <si>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</si>
  <si>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</si>
  <si>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</si>
  <si>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</si>
  <si>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</si>
  <si>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</si>
  <si>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</si>
  <si>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</si>
  <si>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</si>
  <si>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</si>
  <si>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</si>
  <si>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</si>
  <si>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</si>
  <si>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</si>
  <si>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</si>
  <si>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</si>
  <si>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</si>
  <si>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</si>
  <si>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</si>
  <si>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</si>
  <si>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</si>
  <si>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</si>
  <si>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</si>
  <si>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</si>
  <si>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</si>
  <si>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</si>
  <si>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</si>
  <si>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</si>
  <si>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</si>
  <si>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</si>
  <si>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</si>
  <si>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</si>
  <si>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</si>
  <si>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</si>
  <si>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</si>
  <si>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</si>
  <si>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</si>
  <si>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</si>
  <si>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</si>
  <si>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</si>
  <si>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</si>
  <si>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</si>
  <si>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</si>
  <si>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</si>
  <si>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</si>
  <si>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</si>
  <si>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</si>
  <si>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</si>
  <si>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</si>
  <si>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</si>
  <si>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</si>
  <si>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</si>
  <si>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</si>
  <si>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</si>
  <si>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</si>
  <si>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</si>
  <si>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</si>
  <si>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</si>
  <si>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</si>
  <si>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</si>
  <si>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</si>
  <si>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</si>
  <si>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</si>
  <si>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</si>
  <si>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</si>
  <si>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</si>
  <si>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</si>
  <si>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</si>
  <si>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</si>
  <si>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</si>
  <si>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</si>
  <si>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</si>
  <si>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</si>
  <si>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</si>
  <si>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</si>
  <si>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</si>
  <si>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</si>
  <si>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</si>
  <si>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</si>
  <si>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</si>
  <si>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</si>
  <si>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</si>
  <si>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</si>
  <si>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</si>
  <si>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</si>
  <si>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</si>
  <si>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</si>
  <si>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</si>
  <si>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</si>
  <si>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</si>
  <si>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</si>
  <si>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</si>
  <si>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</si>
  <si>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</si>
  <si>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</si>
  <si>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</si>
  <si>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</si>
  <si>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</si>
  <si>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</si>
  <si>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</si>
  <si>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</si>
  <si>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</si>
  <si>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</si>
  <si>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</si>
  <si>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</si>
  <si>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</si>
  <si>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</si>
  <si>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</si>
  <si>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</si>
  <si>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</si>
  <si>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</si>
  <si>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</si>
  <si>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</si>
  <si>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</si>
  <si>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</si>
  <si>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</si>
  <si>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</si>
  <si>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</si>
  <si>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</si>
  <si>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</si>
  <si>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</si>
  <si>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</si>
  <si>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</si>
  <si>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</si>
  <si>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</si>
  <si>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</si>
  <si>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</si>
  <si>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</si>
  <si>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</si>
  <si>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</si>
  <si>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</si>
  <si>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</si>
  <si>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</si>
  <si>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</si>
  <si>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</si>
  <si>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</si>
  <si>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</si>
  <si>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</si>
  <si>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</si>
  <si>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</si>
  <si>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</si>
  <si>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</si>
  <si>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</si>
  <si>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</si>
  <si>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</si>
  <si>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</si>
  <si>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</si>
  <si>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</si>
  <si>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</si>
  <si>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</si>
  <si>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</si>
  <si>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</si>
  <si>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</si>
  <si>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</si>
  <si>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</si>
  <si>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</si>
  <si>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</si>
  <si>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</si>
  <si>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</si>
  <si>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</si>
  <si>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</si>
  <si>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</si>
  <si>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</si>
  <si>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</si>
  <si>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</si>
  <si>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</si>
  <si>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</si>
  <si>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</si>
  <si>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</si>
  <si>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</si>
  <si>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</si>
  <si>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</si>
  <si>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</si>
  <si>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</si>
  <si>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</si>
  <si>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</si>
  <si>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</si>
  <si>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</si>
  <si>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</si>
  <si>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</si>
  <si>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</si>
  <si>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</si>
  <si>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</si>
  <si>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</si>
  <si>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</si>
  <si>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</si>
  <si>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</si>
  <si>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</si>
  <si>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</si>
  <si>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</si>
  <si>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</si>
  <si>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</si>
  <si>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</si>
  <si>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</si>
  <si>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</si>
  <si>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</si>
  <si>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</si>
  <si>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</si>
  <si>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</si>
  <si>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</si>
  <si>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</si>
  <si>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</si>
  <si>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</si>
  <si>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</si>
  <si>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</si>
  <si>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</si>
  <si>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</si>
  <si>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</si>
  <si>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</si>
  <si>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</si>
  <si>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</si>
  <si>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</si>
  <si>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</si>
  <si>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</si>
  <si>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</si>
  <si>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</si>
  <si>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</si>
  <si>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</si>
  <si>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</si>
  <si>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</si>
  <si>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</si>
  <si>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</si>
  <si>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</si>
  <si>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</si>
  <si>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</si>
  <si>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</si>
  <si>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</si>
  <si>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</si>
  <si>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</si>
  <si>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</si>
  <si>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</si>
  <si>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</si>
  <si>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</si>
  <si>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</si>
  <si>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</si>
  <si>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</si>
  <si>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</si>
  <si>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</si>
  <si>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</si>
  <si>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</si>
  <si>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</si>
  <si>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</si>
  <si>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</si>
  <si>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</si>
  <si>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</si>
  <si>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</si>
  <si>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</si>
  <si>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</si>
  <si>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</si>
  <si>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</si>
  <si>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</si>
  <si>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</si>
  <si>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</si>
  <si>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</si>
  <si>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</si>
  <si>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</si>
  <si>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</si>
  <si>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</si>
  <si>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</si>
  <si>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</si>
  <si>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</si>
  <si>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</si>
  <si>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</si>
  <si>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</si>
  <si>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</si>
  <si>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</si>
  <si>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</si>
  <si>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</si>
  <si>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</si>
  <si>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</si>
  <si>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</si>
  <si>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</si>
  <si>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</si>
  <si>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</si>
  <si>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</si>
  <si>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</si>
  <si>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</si>
  <si>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</si>
  <si>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</si>
  <si>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</si>
  <si>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</si>
  <si>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</si>
  <si>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</si>
  <si>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</si>
  <si>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</si>
  <si>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</si>
  <si>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</si>
  <si>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</si>
  <si>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</si>
  <si>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</si>
  <si>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</si>
  <si>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</si>
  <si>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</si>
  <si>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</si>
  <si>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</si>
  <si>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</si>
  <si>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</si>
  <si>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</si>
  <si>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</si>
  <si>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</si>
  <si>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</si>
  <si>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</si>
  <si>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</si>
  <si>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</si>
  <si>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</si>
  <si>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</si>
  <si>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</si>
  <si>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</si>
  <si>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</si>
  <si>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</si>
  <si>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</si>
  <si>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</si>
  <si>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</si>
  <si>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</si>
  <si>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</si>
  <si>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</si>
  <si>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</si>
  <si>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</si>
  <si>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</si>
  <si>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</si>
  <si>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</si>
  <si>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</si>
  <si>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</si>
  <si>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</si>
  <si>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</si>
  <si>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</si>
  <si>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</si>
  <si>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</si>
  <si>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</si>
  <si>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</si>
  <si>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</si>
  <si>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</si>
  <si>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</si>
  <si>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</si>
  <si>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</si>
  <si>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</si>
  <si>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</si>
  <si>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</si>
  <si>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</si>
  <si>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</si>
  <si>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</si>
  <si>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</si>
  <si>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</si>
  <si>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</si>
  <si>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</si>
  <si>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</si>
  <si>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</si>
  <si>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</si>
  <si>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</si>
  <si>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</si>
  <si>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</si>
  <si>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</si>
  <si>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</si>
  <si>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</si>
  <si>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</si>
  <si>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</si>
  <si>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</si>
  <si>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</si>
  <si>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</si>
  <si>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</si>
  <si>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</si>
  <si>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</si>
  <si>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</si>
  <si>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</si>
  <si>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</si>
  <si>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</si>
  <si>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</si>
  <si>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</si>
  <si>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</si>
  <si>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</si>
  <si>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</si>
  <si>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</si>
  <si>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</si>
  <si>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</si>
  <si>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</si>
  <si>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</si>
  <si>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</si>
  <si>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</si>
  <si>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</si>
  <si>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</si>
  <si>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</si>
  <si>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</si>
  <si>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</si>
  <si>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</si>
  <si>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</si>
  <si>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</si>
  <si>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</si>
  <si>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</si>
  <si>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</si>
  <si>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</si>
  <si>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</si>
  <si>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</si>
  <si>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</si>
  <si>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</si>
  <si>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</si>
  <si>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</si>
  <si>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</si>
  <si>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</si>
  <si>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</si>
  <si>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</si>
  <si>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</si>
  <si>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</si>
  <si>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</si>
  <si>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</si>
  <si>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</si>
  <si>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</si>
  <si>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</si>
  <si>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</si>
  <si>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</si>
  <si>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</si>
  <si>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</si>
  <si>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</si>
  <si>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</si>
  <si>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</si>
  <si>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</si>
  <si>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</si>
  <si>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</si>
  <si>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</si>
  <si>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</si>
  <si>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</si>
  <si>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</si>
  <si>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</si>
  <si>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</si>
  <si>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</si>
  <si>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</si>
  <si>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</si>
  <si>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</si>
  <si>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</si>
  <si>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</si>
  <si>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</si>
  <si>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</si>
  <si>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</si>
  <si>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</si>
  <si>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</si>
  <si>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</si>
  <si>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</si>
  <si>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</si>
  <si>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</si>
  <si>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</si>
  <si>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</si>
  <si>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</si>
  <si>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</si>
  <si>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</si>
  <si>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</si>
  <si>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</si>
  <si>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</si>
  <si>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</si>
  <si>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</si>
  <si>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</si>
  <si>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</si>
  <si>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</si>
  <si>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</si>
  <si>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</si>
  <si>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</si>
  <si>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</si>
  <si>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</si>
  <si>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</si>
  <si>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</si>
  <si>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</si>
  <si>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</si>
  <si>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</si>
  <si>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</si>
  <si>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</si>
  <si>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</si>
  <si>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</si>
  <si>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</si>
  <si>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</si>
  <si>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</si>
  <si>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</si>
  <si>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</si>
  <si>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</si>
  <si>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</si>
  <si>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</si>
  <si>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</si>
  <si>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</si>
  <si>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</si>
  <si>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</si>
  <si>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</si>
  <si>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</si>
  <si>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</si>
  <si>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</si>
  <si>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</si>
  <si>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</si>
  <si>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</si>
  <si>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</si>
  <si>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</si>
  <si>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</si>
  <si>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</si>
  <si>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</si>
  <si>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</si>
  <si>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</si>
  <si>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</si>
  <si>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</si>
  <si>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</si>
  <si>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</si>
  <si>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</si>
  <si>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</si>
  <si>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</si>
  <si>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</si>
  <si>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</si>
  <si>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</si>
  <si>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</si>
  <si>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</si>
  <si>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</si>
  <si>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</si>
  <si>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</si>
  <si>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</si>
  <si>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</si>
  <si>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</si>
  <si>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</si>
  <si>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</si>
  <si>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</si>
  <si>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</si>
  <si>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</si>
  <si>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</si>
  <si>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</si>
  <si>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</si>
  <si>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</si>
  <si>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</si>
  <si>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</si>
  <si>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</si>
  <si>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</si>
  <si>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</si>
  <si>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</si>
  <si>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</si>
  <si>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</si>
  <si>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</si>
  <si>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</si>
  <si>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</si>
  <si>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</si>
  <si>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</si>
  <si>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</si>
  <si>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</si>
  <si>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</si>
  <si>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</si>
  <si>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</si>
  <si>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</si>
  <si>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</si>
  <si>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</si>
  <si>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</si>
  <si>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</si>
  <si>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</si>
  <si>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</si>
  <si>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</si>
  <si>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</si>
  <si>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</si>
  <si>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</si>
  <si>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</si>
  <si>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</si>
  <si>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</si>
  <si>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</si>
  <si>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</si>
  <si>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</si>
  <si>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</si>
  <si>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</si>
  <si>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</si>
  <si>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</si>
  <si>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</si>
  <si>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</si>
  <si>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</si>
  <si>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</si>
  <si>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</si>
  <si>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</si>
  <si>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</si>
  <si>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</si>
  <si>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</si>
  <si>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</si>
  <si>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</si>
  <si>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</si>
  <si>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</si>
  <si>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</si>
  <si>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</si>
  <si>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</si>
  <si>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</si>
  <si>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</si>
  <si>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</si>
  <si>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</si>
  <si>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</si>
  <si>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</si>
  <si>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</si>
  <si>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</si>
  <si>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</si>
  <si>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</si>
  <si>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</si>
  <si>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</si>
  <si>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</si>
  <si>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</si>
  <si>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</si>
  <si>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</si>
  <si>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</si>
  <si>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</si>
  <si>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</si>
  <si>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</si>
  <si>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</si>
  <si>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</si>
  <si>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</si>
  <si>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</si>
  <si>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</si>
  <si>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</si>
  <si>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</si>
  <si>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</si>
  <si>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</si>
  <si>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</si>
  <si>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</si>
  <si>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</si>
  <si>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</si>
  <si>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</si>
  <si>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</si>
  <si>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</si>
  <si>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</si>
  <si>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</si>
  <si>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</si>
  <si>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</si>
  <si>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</si>
  <si>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</si>
  <si>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</si>
  <si>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</si>
  <si>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</si>
  <si>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</si>
  <si>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</si>
  <si>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</si>
  <si>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</si>
  <si>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</si>
  <si>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</si>
  <si>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</si>
  <si>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</si>
  <si>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</si>
  <si>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</si>
  <si>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</si>
  <si>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</si>
  <si>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</si>
  <si>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</si>
  <si>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</si>
  <si>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</si>
  <si>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</si>
  <si>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</si>
  <si>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</si>
  <si>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</si>
  <si>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</si>
  <si>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</si>
  <si>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</si>
  <si>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</si>
  <si>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</si>
  <si>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</si>
  <si>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</si>
  <si>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</si>
  <si>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</si>
  <si>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</si>
  <si>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</si>
  <si>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</si>
  <si>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</si>
  <si>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</si>
  <si>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</si>
  <si>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</si>
  <si>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</si>
  <si>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</si>
  <si>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</si>
  <si>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</si>
  <si>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</si>
  <si>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</si>
  <si>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</si>
  <si>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</si>
  <si>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</si>
  <si>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</si>
  <si>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</si>
  <si>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</si>
  <si>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</si>
  <si>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</si>
  <si>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</si>
  <si>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</si>
  <si>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</si>
  <si>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</si>
  <si>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</si>
  <si>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</si>
  <si>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</si>
  <si>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</si>
  <si>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</si>
  <si>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</si>
  <si>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</si>
  <si>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</si>
  <si>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</si>
  <si>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</si>
  <si>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</si>
  <si>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</si>
  <si>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</si>
  <si>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</si>
  <si>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</si>
  <si>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</si>
  <si>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</si>
  <si>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</si>
  <si>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</si>
  <si>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</si>
  <si>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</si>
  <si>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</si>
  <si>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</si>
  <si>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</si>
  <si>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</si>
  <si>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</si>
  <si>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</si>
  <si>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</si>
  <si>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</si>
  <si>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</si>
  <si>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</si>
  <si>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</si>
  <si>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</si>
  <si>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</si>
  <si>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</si>
  <si>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</si>
  <si>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</si>
  <si>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</si>
  <si>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</si>
  <si>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</si>
  <si>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</si>
  <si>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</si>
  <si>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</si>
  <si>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</si>
  <si>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</si>
  <si>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</si>
  <si>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</si>
  <si>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</si>
  <si>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</si>
  <si>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</si>
  <si>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</si>
  <si>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</si>
  <si>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</si>
  <si>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</si>
  <si>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</si>
  <si>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</si>
  <si>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</si>
  <si>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</si>
  <si>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</si>
  <si>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</si>
  <si>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</si>
  <si>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</si>
  <si>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</si>
  <si>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</si>
  <si>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</si>
  <si>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</si>
  <si>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</si>
  <si>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</si>
  <si>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</si>
  <si>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</si>
  <si>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</si>
  <si>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</si>
  <si>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</si>
  <si>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</si>
  <si>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</si>
  <si>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</si>
  <si>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</si>
  <si>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</si>
  <si>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</si>
  <si>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</si>
  <si>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</si>
  <si>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</si>
  <si>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</si>
  <si>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</si>
  <si>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</si>
  <si>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</si>
  <si>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</si>
  <si>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</si>
  <si>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</si>
  <si>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</si>
  <si>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</si>
  <si>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</si>
  <si>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</si>
  <si>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</si>
  <si>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</si>
  <si>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</si>
  <si>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</si>
  <si>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</si>
  <si>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</si>
  <si>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</si>
  <si>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</si>
  <si>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</si>
  <si>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</si>
  <si>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</si>
  <si>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</si>
  <si>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</si>
  <si>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</si>
  <si>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</si>
  <si>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</si>
  <si>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</si>
  <si>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</si>
  <si>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</si>
  <si>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</si>
  <si>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</si>
  <si>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</si>
  <si>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</si>
  <si>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</si>
  <si>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</si>
  <si>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</si>
  <si>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</si>
  <si>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</si>
  <si>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</si>
  <si>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</si>
  <si>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</si>
  <si>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</si>
  <si>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</si>
  <si>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</si>
  <si>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</si>
  <si>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</si>
  <si>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</si>
  <si>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</si>
  <si>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</si>
  <si>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</si>
  <si>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</si>
  <si>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</si>
  <si>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</si>
  <si>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</si>
  <si>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</si>
  <si>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</si>
  <si>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</si>
  <si>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</si>
  <si>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</si>
  <si>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</si>
  <si>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</si>
  <si>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</si>
  <si>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</si>
  <si>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</si>
  <si>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</si>
  <si>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</si>
  <si>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</si>
  <si>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</si>
  <si>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</si>
  <si>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</si>
  <si>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</si>
  <si>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</si>
  <si>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</si>
  <si>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</si>
  <si>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</si>
  <si>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</si>
  <si>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</si>
  <si>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</si>
  <si>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</si>
  <si>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</si>
  <si>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</si>
  <si>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</si>
  <si>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</si>
  <si>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</si>
  <si>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</si>
  <si>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</si>
  <si>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</si>
  <si>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</si>
  <si>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</si>
  <si>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</si>
  <si>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</si>
  <si>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</si>
  <si>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</si>
  <si>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</si>
  <si>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</si>
  <si>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</si>
  <si>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</si>
  <si>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</si>
  <si>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</si>
  <si>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</si>
  <si>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</si>
  <si>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</si>
  <si>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</si>
  <si>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</si>
  <si>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</si>
  <si>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</si>
  <si>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</si>
  <si>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</si>
  <si>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</si>
  <si>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</si>
  <si>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</si>
  <si>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</si>
  <si>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</si>
  <si>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</si>
  <si>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</si>
  <si>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</si>
  <si>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</si>
  <si>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</si>
  <si>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</si>
  <si>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</si>
  <si>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</si>
  <si>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</si>
  <si>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</si>
  <si>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</si>
  <si>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</si>
  <si>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</si>
  <si>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</si>
  <si>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</si>
  <si>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</si>
  <si>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</si>
  <si>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</si>
  <si>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</si>
  <si>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</si>
  <si>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</si>
  <si>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</si>
  <si>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</si>
  <si>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</si>
  <si>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</si>
  <si>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</si>
  <si>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</si>
  <si>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</si>
  <si>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</si>
  <si>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</si>
  <si>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</si>
  <si>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</si>
  <si>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</si>
  <si>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</si>
  <si>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</si>
  <si>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</si>
  <si>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</si>
  <si>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</si>
  <si>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</si>
  <si>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</si>
  <si>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</si>
  <si>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</si>
  <si>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</si>
  <si>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</si>
  <si>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</si>
  <si>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</si>
  <si>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</si>
  <si>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</si>
  <si>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</si>
  <si>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</si>
  <si>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</si>
  <si>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</si>
  <si>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</si>
  <si>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</si>
  <si>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</si>
  <si>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</si>
  <si>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</si>
  <si>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</si>
  <si>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</si>
  <si>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</si>
  <si>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</si>
  <si>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</si>
  <si>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</si>
  <si>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</si>
  <si>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</si>
  <si>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</si>
  <si>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</si>
  <si>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</si>
  <si>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</si>
  <si>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</si>
  <si>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</si>
  <si>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</si>
  <si>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</si>
  <si>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</si>
  <si>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</si>
  <si>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</si>
  <si>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</si>
  <si>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</si>
  <si>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</si>
  <si>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</si>
  <si>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</si>
  <si>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</si>
  <si>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</si>
  <si>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</si>
  <si>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</si>
  <si>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</si>
  <si>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</si>
  <si>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</si>
  <si>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</si>
  <si>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</si>
  <si>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</si>
  <si>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</si>
  <si>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</si>
  <si>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</si>
  <si>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</si>
  <si>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</si>
  <si>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</si>
  <si>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</si>
  <si>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</si>
  <si>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</si>
  <si>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</si>
  <si>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</si>
  <si>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</si>
  <si>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</si>
  <si>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</si>
  <si>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</si>
  <si>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</si>
  <si>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</si>
  <si>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</si>
  <si>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</si>
  <si>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</si>
  <si>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</si>
  <si>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</si>
  <si>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</si>
  <si>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</si>
  <si>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</si>
  <si>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</si>
  <si>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</si>
  <si>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</si>
  <si>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</si>
  <si>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</si>
  <si>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</si>
  <si>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</si>
  <si>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</si>
  <si>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</si>
  <si>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</si>
  <si>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</si>
  <si>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</si>
  <si>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</si>
  <si>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</si>
  <si>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</si>
  <si>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</si>
  <si>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</si>
  <si>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</si>
  <si>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</si>
  <si>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</si>
  <si>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</si>
  <si>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</si>
  <si>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</si>
  <si>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</si>
  <si>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</si>
  <si>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</si>
  <si>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</si>
  <si>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</si>
  <si>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</si>
  <si>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</si>
  <si>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</si>
  <si>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</si>
  <si>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</si>
  <si>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</si>
  <si>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</si>
  <si>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</si>
  <si>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</si>
  <si>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</si>
  <si>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</si>
  <si>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</si>
  <si>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</si>
  <si>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</si>
  <si>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</si>
  <si>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</si>
  <si>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</si>
  <si>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</si>
  <si>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</si>
  <si>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</si>
  <si>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</si>
  <si>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</si>
  <si>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</si>
  <si>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</si>
  <si>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</si>
  <si>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</si>
  <si>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</si>
  <si>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</si>
  <si>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</si>
  <si>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</si>
  <si>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</si>
  <si>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</si>
  <si>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</si>
  <si>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</si>
  <si>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</si>
  <si>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</si>
  <si>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</si>
  <si>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</si>
  <si>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</si>
  <si>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</si>
  <si>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</si>
  <si>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</si>
  <si>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</si>
  <si>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</si>
  <si>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</si>
  <si>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</si>
  <si>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</si>
  <si>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</si>
  <si>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</si>
  <si>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</si>
  <si>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</si>
  <si>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</si>
  <si>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</si>
  <si>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</si>
  <si>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</si>
  <si>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</si>
  <si>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</si>
  <si>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</si>
  <si>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</si>
  <si>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</si>
  <si>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</si>
  <si>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</si>
  <si>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</si>
  <si>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</si>
  <si>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</si>
  <si>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</si>
  <si>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</si>
  <si>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</si>
  <si>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</si>
  <si>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</si>
  <si>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</si>
  <si>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</si>
  <si>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</si>
  <si>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</si>
  <si>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</si>
  <si>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</si>
  <si>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</si>
  <si>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</si>
  <si>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</si>
  <si>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</si>
  <si>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</si>
  <si>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</si>
  <si>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</si>
  <si>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</si>
  <si>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</si>
  <si>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</si>
  <si>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</si>
  <si>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</si>
  <si>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</si>
  <si>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</si>
  <si>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</si>
  <si>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</si>
  <si>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</si>
  <si>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</si>
  <si>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</si>
  <si>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</si>
  <si>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</si>
  <si>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</si>
  <si>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</si>
  <si>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</si>
  <si>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</si>
  <si>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</si>
  <si>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</si>
  <si>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</si>
  <si>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</si>
  <si>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</si>
  <si>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</si>
  <si>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</si>
  <si>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</si>
  <si>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</si>
  <si>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</si>
  <si>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</si>
  <si>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</si>
  <si>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</si>
  <si>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</si>
  <si>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</si>
  <si>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</si>
  <si>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</si>
  <si>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</si>
  <si>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</si>
  <si>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</si>
  <si>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</si>
  <si>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</si>
  <si>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</si>
  <si>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</si>
  <si>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</si>
  <si>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</si>
  <si>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</si>
  <si>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</si>
  <si>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</si>
  <si>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</si>
  <si>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</si>
  <si>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</si>
  <si>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</si>
  <si>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</si>
  <si>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</si>
  <si>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</si>
  <si>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</si>
  <si>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</si>
  <si>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</si>
  <si>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</si>
  <si>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</si>
  <si>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</si>
  <si>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</si>
  <si>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</si>
  <si>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</si>
  <si>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</si>
  <si>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</si>
  <si>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</si>
  <si>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</si>
  <si>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</si>
  <si>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</si>
  <si>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</si>
  <si>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</si>
  <si>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</si>
  <si>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</si>
  <si>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</si>
  <si>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</si>
  <si>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</si>
  <si>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</si>
  <si>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</si>
  <si>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</si>
  <si>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</si>
  <si>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</si>
  <si>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</si>
  <si>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</si>
  <si>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</si>
  <si>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</si>
  <si>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</si>
  <si>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</si>
  <si>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</si>
  <si>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</si>
  <si>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</si>
  <si>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</si>
  <si>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</si>
  <si>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</si>
  <si>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</si>
  <si>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</si>
  <si>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</si>
  <si>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</si>
  <si>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</si>
  <si>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</si>
  <si>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</si>
  <si>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</si>
  <si>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</si>
  <si>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</si>
  <si>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</si>
  <si>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</si>
  <si>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</si>
  <si>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</si>
  <si>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</si>
  <si>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</si>
  <si>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</si>
  <si>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</si>
  <si>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</si>
  <si>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</si>
  <si>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</si>
  <si>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</si>
  <si>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</si>
  <si>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</si>
  <si>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</si>
  <si>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</si>
  <si>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</si>
  <si>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</si>
  <si>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</si>
  <si>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</si>
  <si>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</si>
  <si>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</si>
  <si>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</si>
  <si>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</si>
  <si>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</si>
  <si>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</si>
  <si>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</si>
  <si>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</si>
  <si>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</si>
  <si>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</si>
  <si>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</si>
  <si>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</si>
  <si>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</si>
  <si>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</si>
  <si>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</si>
  <si>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</si>
  <si>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</si>
  <si>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</si>
  <si>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</si>
  <si>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</si>
  <si>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</si>
  <si>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</si>
  <si>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</si>
  <si>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</si>
  <si>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</si>
  <si>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</si>
  <si>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</si>
  <si>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</si>
  <si>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</si>
  <si>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</si>
  <si>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</si>
  <si>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</si>
  <si>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</si>
  <si>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</si>
  <si>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</si>
  <si>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</si>
  <si>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</si>
  <si>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</si>
  <si>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</si>
  <si>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</si>
  <si>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</si>
  <si>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</si>
  <si>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</si>
  <si>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</si>
  <si>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</si>
  <si>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</si>
  <si>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</si>
  <si>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</si>
  <si>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</si>
  <si>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</si>
  <si>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</si>
  <si>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</si>
  <si>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</si>
  <si>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</si>
  <si>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</si>
  <si>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</si>
  <si>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</si>
  <si>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</si>
  <si>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</si>
  <si>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</si>
  <si>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</si>
  <si>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</si>
  <si>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</si>
  <si>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</si>
  <si>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</si>
  <si>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</si>
  <si>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</si>
  <si>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</si>
  <si>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</si>
  <si>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</si>
  <si>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</si>
  <si>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</si>
  <si>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</si>
  <si>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</si>
  <si>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</si>
  <si>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</si>
  <si>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</si>
  <si>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</si>
  <si>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</si>
  <si>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</si>
  <si>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</si>
  <si>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</si>
  <si>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</si>
  <si>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</si>
  <si>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</si>
  <si>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</si>
  <si>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</si>
  <si>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</si>
  <si>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</si>
  <si>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</si>
  <si>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</si>
  <si>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</si>
  <si>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</si>
  <si>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</si>
  <si>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</si>
  <si>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</si>
  <si>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</si>
  <si>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</si>
  <si>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</si>
  <si>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</si>
  <si>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</si>
  <si>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</si>
  <si>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</si>
  <si>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</si>
  <si>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</si>
  <si>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</si>
  <si>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</si>
  <si>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</si>
  <si>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</si>
  <si>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</si>
  <si>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</si>
  <si>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</si>
  <si>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</si>
  <si>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</si>
  <si>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</si>
  <si>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</si>
  <si>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</si>
  <si>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</si>
  <si>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</si>
  <si>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</si>
  <si>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</si>
  <si>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</si>
  <si>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</si>
  <si>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</si>
  <si>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</si>
  <si>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</si>
  <si>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</si>
  <si>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</si>
  <si>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</si>
  <si>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</si>
  <si>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</si>
  <si>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</si>
  <si>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</si>
  <si>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</si>
  <si>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</si>
  <si>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</si>
  <si>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</si>
  <si>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</si>
  <si>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</si>
  <si>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</si>
  <si>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</si>
  <si>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</si>
  <si>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</si>
  <si>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</si>
  <si>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</si>
  <si>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</si>
  <si>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</si>
  <si>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</si>
  <si>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</si>
  <si>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</si>
  <si>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</si>
  <si>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</si>
  <si>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</si>
  <si>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</si>
  <si>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</si>
  <si>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</si>
  <si>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</si>
  <si>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</si>
  <si>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</si>
  <si>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</si>
  <si>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</si>
  <si>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</si>
  <si>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</si>
  <si>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</si>
  <si>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</si>
  <si>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</si>
  <si>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</si>
  <si>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</si>
  <si>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</si>
  <si>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</si>
  <si>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</si>
  <si>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</si>
  <si>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</si>
  <si>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</si>
  <si>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</si>
  <si>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</si>
  <si>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</si>
  <si>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</si>
  <si>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</si>
  <si>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</si>
  <si>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</si>
  <si>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</si>
  <si>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</si>
  <si>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</si>
  <si>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</si>
  <si>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</si>
  <si>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</si>
  <si>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</si>
  <si>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</si>
  <si>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</si>
  <si>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</si>
  <si>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</si>
  <si>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</si>
  <si>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</si>
  <si>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</si>
  <si>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</si>
  <si>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</si>
  <si>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</si>
  <si>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</si>
  <si>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</si>
  <si>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</si>
  <si>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</si>
  <si>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</si>
  <si>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</si>
  <si>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</si>
  <si>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</si>
  <si>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</si>
  <si>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</si>
  <si>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</si>
  <si>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</si>
  <si>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</si>
  <si>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</si>
  <si>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</si>
  <si>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</si>
  <si>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</si>
  <si>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</si>
  <si>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</si>
  <si>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</si>
  <si>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</si>
  <si>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</si>
  <si>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</si>
  <si>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</si>
  <si>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</si>
  <si>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</si>
  <si>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</si>
  <si>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</si>
  <si>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</si>
  <si>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</si>
  <si>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</si>
  <si>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</si>
  <si>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</si>
  <si>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</si>
  <si>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</si>
  <si>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</si>
  <si>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</si>
  <si>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</si>
  <si>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</si>
  <si>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</si>
  <si>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</si>
  <si>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</si>
  <si>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</si>
  <si>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</si>
  <si>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</si>
  <si>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</si>
  <si>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</si>
  <si>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</si>
  <si>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</si>
  <si>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</si>
  <si>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</si>
  <si>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</si>
  <si>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</si>
  <si>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</si>
  <si>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</si>
  <si>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</si>
  <si>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</si>
  <si>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</si>
  <si>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</si>
  <si>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</si>
  <si>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</si>
  <si>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</si>
  <si>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</si>
  <si>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</si>
  <si>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</si>
  <si>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</si>
  <si>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</si>
  <si>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</si>
  <si>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</si>
  <si>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</si>
  <si>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</si>
  <si>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</si>
  <si>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</si>
  <si>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</si>
  <si>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</si>
  <si>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</si>
  <si>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</si>
  <si>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</si>
  <si>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</si>
  <si>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</si>
  <si>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</si>
  <si>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</si>
  <si>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</si>
  <si>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</si>
  <si>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</si>
  <si>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</si>
  <si>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</si>
  <si>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</si>
  <si>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</si>
  <si>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</si>
  <si>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</si>
  <si>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</si>
  <si>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</si>
  <si>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</si>
  <si>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</si>
  <si>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</si>
  <si>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</si>
  <si>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</si>
  <si>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</si>
  <si>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</si>
  <si>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</si>
  <si>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</si>
  <si>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</si>
  <si>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</si>
  <si>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</si>
  <si>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</si>
  <si>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</si>
  <si>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</si>
  <si>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</si>
  <si>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</si>
  <si>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</si>
  <si>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</si>
  <si>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</si>
  <si>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</si>
  <si>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</si>
  <si>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</si>
  <si>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</si>
  <si>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</si>
  <si>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</si>
  <si>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</si>
  <si>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</si>
  <si>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</si>
  <si>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</si>
  <si>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</si>
  <si>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</si>
  <si>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</si>
  <si>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</si>
  <si>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</si>
  <si>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</si>
  <si>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</si>
  <si>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</si>
  <si>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</si>
  <si>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</si>
  <si>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</si>
  <si>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</si>
  <si>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</si>
  <si>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</si>
  <si>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</si>
  <si>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</si>
  <si>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</si>
  <si>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</si>
  <si>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</si>
  <si>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</si>
  <si>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</si>
  <si>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</si>
  <si>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</si>
  <si>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</si>
  <si>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</si>
  <si>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</si>
  <si>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</si>
  <si>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</si>
  <si>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</si>
  <si>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</si>
  <si>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</si>
  <si>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</si>
  <si>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</si>
  <si>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</si>
  <si>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</si>
  <si>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</si>
  <si>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</si>
  <si>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</si>
  <si>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</si>
  <si>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</si>
  <si>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</si>
  <si>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</si>
  <si>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</si>
  <si>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</si>
  <si>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</si>
  <si>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</si>
  <si>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</si>
  <si>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</si>
  <si>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</si>
  <si>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</si>
  <si>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</si>
  <si>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</si>
  <si>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</si>
  <si>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</si>
  <si>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</si>
  <si>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</si>
  <si>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</si>
  <si>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</si>
  <si>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</si>
  <si>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</si>
  <si>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</si>
  <si>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</si>
  <si>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</si>
  <si>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</si>
  <si>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</si>
  <si>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</si>
  <si>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</si>
  <si>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</si>
  <si>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</si>
  <si>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</si>
  <si>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</si>
  <si>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</si>
  <si>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</si>
  <si>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</si>
  <si>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</si>
  <si>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</si>
  <si>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</si>
  <si>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</si>
  <si>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</si>
  <si>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</si>
  <si>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</si>
  <si>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</si>
  <si>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</si>
  <si>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</si>
  <si>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</si>
  <si>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</si>
  <si>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</si>
  <si>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</si>
  <si>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2021-73-10001784</t>
  </si>
  <si>
    <t>Tolima</t>
  </si>
  <si>
    <t xml:space="preserve">Icbf- alcaldia municiapl </t>
  </si>
  <si>
    <t>247</t>
  </si>
  <si>
    <t xml:space="preserve">Aunar esfuerzos para la continuidad y la buena marcha de las obras sociales, ancaminadas al fortaleciento y promocion de las capacidades,  habilidades y capacidades de las niñas y niños con discapacidad </t>
  </si>
  <si>
    <t>Corpesv</t>
  </si>
  <si>
    <t>01</t>
  </si>
  <si>
    <t xml:space="preserve">Prestacion de servicio en educacion integral a la primera infancia </t>
  </si>
  <si>
    <t>02</t>
  </si>
  <si>
    <t>Liceo pilisimos</t>
  </si>
  <si>
    <t>prestacion de servicio en educacion integral a la primera infancia en preescolares, prejardin, transicion</t>
  </si>
  <si>
    <t>183</t>
  </si>
  <si>
    <t>prestar los servicios de educacion inicial en el marco de la atencion integral en hogares infantiles HI -de conformidad con el manual operativo de la modalidad institucional, el lineamiento tecnico para la atencion a la primera infancia y las directricces establecidas por el icbf, en armonia con la politica de estado para el desarrollo integral de la primera infancia de cero a siempre.</t>
  </si>
  <si>
    <t>si</t>
  </si>
  <si>
    <t xml:space="preserve">JAVIER ANTONIO CARDONA ALARCON </t>
  </si>
  <si>
    <t>JAVIER A. CARDONA ALARCON</t>
  </si>
  <si>
    <t xml:space="preserve">clle 10 Numero 10-27 </t>
  </si>
  <si>
    <t>3113095932</t>
  </si>
  <si>
    <t>clle 2-# 9-38</t>
  </si>
  <si>
    <t>consuvale2014@gmail.com</t>
  </si>
  <si>
    <t xml:space="preserve">Prestar los servicios de atencion de educacion inicial en el marco de la atencion integral en desarrollo infantil en medio familiar-DIMF de conformidad con el manual operativo de la modalidad familiar,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</si>
</sst>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8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2677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900363161</v>
      </c>
      <c r="C20" s="5"/>
      <c r="D20" s="73"/>
      <c r="E20" s="5"/>
      <c r="F20" s="5"/>
      <c r="G20" s="5"/>
      <c r="H20" s="186"/>
      <c r="I20" s="149" t="s">
        <v>986</v>
      </c>
      <c r="J20" s="150" t="s">
        <v>1013</v>
      </c>
      <c r="K20" s="151">
        <v>1477465393</v>
      </c>
      <c r="L20" s="152"/>
      <c r="M20" s="152">
        <v>44561</v>
      </c>
      <c r="N20" s="135">
        <f>+(M20-L20)/30</f>
        <v>1485.3666666666666</v>
      </c>
      <c r="O20" s="138"/>
      <c r="U20" s="134"/>
      <c r="V20" s="105">
        <f ca="1">NOW()</f>
        <v>44193.737976041666</v>
      </c>
      <c r="W20" s="105">
        <f ca="1">NOW()</f>
        <v>44193.737976041666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CONSUELO EN TU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41054</v>
      </c>
      <c r="F48" s="145">
        <v>41274</v>
      </c>
      <c r="G48" s="160">
        <f>IF(AND(E48&lt;&gt;"",F48&lt;&gt;""),((F48-E48)/30),"")</f>
        <v>7.333333333333333</v>
      </c>
      <c r="H48" s="122" t="s">
        <v>2680</v>
      </c>
      <c r="I48" s="113" t="s">
        <v>986</v>
      </c>
      <c r="J48" s="113" t="s">
        <v>1013</v>
      </c>
      <c r="K48" s="116">
        <v>60238490</v>
      </c>
      <c r="L48" s="115" t="s">
        <v>1148</v>
      </c>
      <c r="M48" s="117">
        <v>1</v>
      </c>
      <c r="N48" s="115" t="s">
        <v>27</v>
      </c>
      <c r="O48" s="115" t="s">
        <v>26</v>
      </c>
      <c r="P48" s="78"/>
    </row>
    <row r="49" spans="1:16" s="6" customFormat="1" ht="24.75" customHeight="1" x14ac:dyDescent="0.25">
      <c r="A49" s="143">
        <v>2</v>
      </c>
      <c r="B49" s="111" t="s">
        <v>2681</v>
      </c>
      <c r="C49" s="112" t="s">
        <v>32</v>
      </c>
      <c r="D49" s="110" t="s">
        <v>2682</v>
      </c>
      <c r="E49" s="145">
        <v>41659</v>
      </c>
      <c r="F49" s="145">
        <v>42004</v>
      </c>
      <c r="G49" s="160">
        <f t="shared" ref="G49:G50" si="2">IF(AND(E49&lt;&gt;"",F49&lt;&gt;""),((F49-E49)/30),"")</f>
        <v>11.5</v>
      </c>
      <c r="H49" s="114" t="s">
        <v>2683</v>
      </c>
      <c r="I49" s="113" t="s">
        <v>986</v>
      </c>
      <c r="J49" s="113" t="s">
        <v>1004</v>
      </c>
      <c r="K49" s="116">
        <v>17500000</v>
      </c>
      <c r="L49" s="115" t="s">
        <v>1148</v>
      </c>
      <c r="M49" s="117">
        <v>1</v>
      </c>
      <c r="N49" s="115" t="s">
        <v>27</v>
      </c>
      <c r="O49" s="115" t="s">
        <v>26</v>
      </c>
      <c r="P49" s="78"/>
    </row>
    <row r="50" spans="1:16" s="6" customFormat="1" ht="24.75" customHeight="1" x14ac:dyDescent="0.25">
      <c r="A50" s="143">
        <v>3</v>
      </c>
      <c r="B50" s="111" t="s">
        <v>2681</v>
      </c>
      <c r="C50" s="112" t="s">
        <v>32</v>
      </c>
      <c r="D50" s="110" t="s">
        <v>2684</v>
      </c>
      <c r="E50" s="145">
        <v>42011</v>
      </c>
      <c r="F50" s="145">
        <v>42369</v>
      </c>
      <c r="G50" s="160">
        <f t="shared" si="2"/>
        <v>11.933333333333334</v>
      </c>
      <c r="H50" s="119" t="s">
        <v>2683</v>
      </c>
      <c r="I50" s="113" t="s">
        <v>986</v>
      </c>
      <c r="J50" s="113" t="s">
        <v>1004</v>
      </c>
      <c r="K50" s="116">
        <v>18000000</v>
      </c>
      <c r="L50" s="115" t="s">
        <v>1148</v>
      </c>
      <c r="M50" s="117">
        <v>1</v>
      </c>
      <c r="N50" s="115" t="s">
        <v>27</v>
      </c>
      <c r="O50" s="115" t="s">
        <v>26</v>
      </c>
      <c r="P50" s="78"/>
    </row>
    <row r="51" spans="1:16" s="6" customFormat="1" ht="24.75" customHeight="1" outlineLevel="1" x14ac:dyDescent="0.25">
      <c r="A51" s="143">
        <v>4</v>
      </c>
      <c r="B51" s="111" t="s">
        <v>2685</v>
      </c>
      <c r="C51" s="112" t="s">
        <v>32</v>
      </c>
      <c r="D51" s="110" t="s">
        <v>2682</v>
      </c>
      <c r="E51" s="145">
        <v>42016</v>
      </c>
      <c r="F51" s="145">
        <v>42369</v>
      </c>
      <c r="G51" s="160">
        <f t="shared" ref="G51:G107" si="3">IF(AND(E51&lt;&gt;"",F51&lt;&gt;""),((F51-E51)/30),"")</f>
        <v>11.766666666666667</v>
      </c>
      <c r="H51" s="114" t="s">
        <v>2686</v>
      </c>
      <c r="I51" s="113" t="s">
        <v>986</v>
      </c>
      <c r="J51" s="113" t="s">
        <v>1013</v>
      </c>
      <c r="K51" s="116">
        <v>16500000</v>
      </c>
      <c r="L51" s="115" t="s">
        <v>1148</v>
      </c>
      <c r="M51" s="117">
        <v>1</v>
      </c>
      <c r="N51" s="115" t="s">
        <v>27</v>
      </c>
      <c r="O51" s="115" t="s">
        <v>26</v>
      </c>
      <c r="P51" s="78"/>
    </row>
    <row r="52" spans="1:16" s="7" customFormat="1" ht="24.75" customHeight="1" outlineLevel="1" x14ac:dyDescent="0.25">
      <c r="A52" s="144">
        <v>5</v>
      </c>
      <c r="B52" s="111" t="s">
        <v>2685</v>
      </c>
      <c r="C52" s="112" t="s">
        <v>32</v>
      </c>
      <c r="D52" s="110" t="s">
        <v>2684</v>
      </c>
      <c r="E52" s="145">
        <v>42016</v>
      </c>
      <c r="F52" s="145">
        <v>42369</v>
      </c>
      <c r="G52" s="160">
        <f t="shared" si="3"/>
        <v>11.766666666666667</v>
      </c>
      <c r="H52" s="119" t="s">
        <v>2686</v>
      </c>
      <c r="I52" s="113" t="s">
        <v>986</v>
      </c>
      <c r="J52" s="113" t="s">
        <v>1013</v>
      </c>
      <c r="K52" s="116">
        <v>16500000</v>
      </c>
      <c r="L52" s="115" t="s">
        <v>1148</v>
      </c>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2687</v>
      </c>
      <c r="E114" s="145">
        <v>43878</v>
      </c>
      <c r="F114" s="145">
        <v>44196</v>
      </c>
      <c r="G114" s="160">
        <f>IF(AND(E114&lt;&gt;"",F114&lt;&gt;""),((F114-E114)/30),"")</f>
        <v>10.6</v>
      </c>
      <c r="H114" s="122" t="s">
        <v>2688</v>
      </c>
      <c r="I114" s="121" t="s">
        <v>986</v>
      </c>
      <c r="J114" s="121" t="s">
        <v>1009</v>
      </c>
      <c r="K114" s="123">
        <v>463979894</v>
      </c>
      <c r="L114" s="100">
        <f>+IF(AND(K114&gt;0,O114="Ejecución"),(K114/877802)*Tabla28[[#This Row],[% participación]],IF(AND(K114&gt;0,O114&lt;&gt;"Ejecución"),"-",""))</f>
        <v>528.57010350853614</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2689</v>
      </c>
      <c r="E167" s="8"/>
      <c r="F167" s="5"/>
      <c r="G167" s="107" t="s">
        <v>2689</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44323961.789999999</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43774</v>
      </c>
      <c r="D193" s="5"/>
      <c r="E193" s="126">
        <v>8112</v>
      </c>
      <c r="F193" s="5"/>
      <c r="G193" s="5"/>
      <c r="H193" s="147" t="s">
        <v>2690</v>
      </c>
      <c r="J193" s="5"/>
      <c r="K193" s="127">
        <v>41054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2694</v>
      </c>
      <c r="L211" s="21"/>
      <c r="M211" s="21"/>
      <c r="N211" s="21"/>
      <c r="O211" s="8"/>
    </row>
    <row r="212" spans="1:15" x14ac:dyDescent="0.25">
      <c r="A212" s="9"/>
      <c r="B212" s="27" t="s">
        <v>2619</v>
      </c>
      <c r="C212" s="147" t="s">
        <v>2691</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2020-12-28T22:45:04Z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