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
    </mc:Choice>
  </mc:AlternateContent>
  <xr:revisionPtr revIDLastSave="0" documentId="13_ncr:1_{3D9BB97A-4471-48BD-B059-A92791D47B2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<sst xmlns="http://schemas.openxmlformats.org/spreadsheetml/2006/main" count="3163" uniqueCount="2698">
  <si>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</si>
  <si>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</si>
  <si>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</si>
  <si>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</si>
  <si>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</si>
  <si>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</si>
  <si>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</si>
  <si>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</si>
  <si>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</si>
  <si>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</si>
  <si>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</si>
  <si>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</si>
  <si>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</si>
  <si>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</si>
  <si>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</si>
  <si>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</si>
  <si>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</si>
  <si>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</si>
  <si>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</si>
  <si>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</si>
  <si>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</si>
  <si>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</si>
  <si>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</si>
  <si>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</si>
  <si>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</si>
  <si>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</si>
  <si>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</si>
  <si>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</si>
  <si>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</si>
  <si>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</si>
  <si>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</si>
  <si>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</si>
  <si>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</si>
  <si>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</si>
  <si>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</si>
  <si>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</si>
  <si>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</si>
  <si>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</si>
  <si>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</si>
  <si>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</si>
  <si>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</si>
  <si>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</si>
  <si>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</si>
  <si>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</si>
  <si>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</si>
  <si>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</si>
  <si>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</si>
  <si>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</si>
  <si>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</si>
  <si>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</si>
  <si>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</si>
  <si>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</si>
  <si>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</si>
  <si>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</si>
  <si>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</si>
  <si>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</si>
  <si>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</si>
  <si>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</si>
  <si>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</si>
  <si>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</si>
  <si>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</si>
  <si>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</si>
  <si>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</si>
  <si>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</si>
  <si>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</si>
  <si>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</si>
  <si>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</si>
  <si>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</si>
  <si>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</si>
  <si>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</si>
  <si>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</si>
  <si>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</si>
  <si>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</si>
  <si>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</si>
  <si>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</si>
  <si>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</si>
  <si>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</si>
  <si>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</si>
  <si>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</si>
  <si>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</si>
  <si>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</si>
  <si>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</si>
  <si>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</si>
  <si>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</si>
  <si>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</si>
  <si>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</si>
  <si>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</si>
  <si>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</si>
  <si>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</si>
  <si>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</si>
  <si>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</si>
  <si>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</si>
  <si>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</si>
  <si>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</si>
  <si>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</si>
  <si>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</si>
  <si>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</si>
  <si>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</si>
  <si>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</si>
  <si>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</si>
  <si>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</si>
  <si>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</si>
  <si>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</si>
  <si>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</si>
  <si>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</si>
  <si>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</si>
  <si>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</si>
  <si>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</si>
  <si>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</si>
  <si>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</si>
  <si>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</si>
  <si>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</si>
  <si>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</si>
  <si>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</si>
  <si>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</si>
  <si>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</si>
  <si>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</si>
  <si>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</si>
  <si>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</si>
  <si>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</si>
  <si>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</si>
  <si>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</si>
  <si>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</si>
  <si>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</si>
  <si>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</si>
  <si>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</si>
  <si>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</si>
  <si>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</si>
  <si>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</si>
  <si>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</si>
  <si>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</si>
  <si>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</si>
  <si>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</si>
  <si>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</si>
  <si>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</si>
  <si>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</si>
  <si>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</si>
  <si>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</si>
  <si>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</si>
  <si>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</si>
  <si>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</si>
  <si>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</si>
  <si>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</si>
  <si>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</si>
  <si>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</si>
  <si>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</si>
  <si>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</si>
  <si>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</si>
  <si>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</si>
  <si>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</si>
  <si>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</si>
  <si>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</si>
  <si>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</si>
  <si>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</si>
  <si>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</si>
  <si>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</si>
  <si>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</si>
  <si>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</si>
  <si>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</si>
  <si>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</si>
  <si>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</si>
  <si>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</si>
  <si>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</si>
  <si>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</si>
  <si>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</si>
  <si>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</si>
  <si>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</si>
  <si>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</si>
  <si>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</si>
  <si>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</si>
  <si>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</si>
  <si>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</si>
  <si>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</si>
  <si>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</si>
  <si>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</si>
  <si>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</si>
  <si>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</si>
  <si>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</si>
  <si>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</si>
  <si>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</si>
  <si>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</si>
  <si>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</si>
  <si>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</si>
  <si>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</si>
  <si>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</si>
  <si>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</si>
  <si>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</si>
  <si>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</si>
  <si>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</si>
  <si>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</si>
  <si>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</si>
  <si>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</si>
  <si>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</si>
  <si>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</si>
  <si>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</si>
  <si>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</si>
  <si>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</si>
  <si>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</si>
  <si>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</si>
  <si>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</si>
  <si>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</si>
  <si>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</si>
  <si>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</si>
  <si>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</si>
  <si>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</si>
  <si>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</si>
  <si>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</si>
  <si>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</si>
  <si>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</si>
  <si>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</si>
  <si>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</si>
  <si>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</si>
  <si>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</si>
  <si>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</si>
  <si>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</si>
  <si>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</si>
  <si>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</si>
  <si>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</si>
  <si>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</si>
  <si>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</si>
  <si>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</si>
  <si>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</si>
  <si>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</si>
  <si>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</si>
  <si>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</si>
  <si>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</si>
  <si>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</si>
  <si>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</si>
  <si>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</si>
  <si>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</si>
  <si>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</si>
  <si>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</si>
  <si>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</si>
  <si>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</si>
  <si>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</si>
  <si>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</si>
  <si>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</si>
  <si>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</si>
  <si>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</si>
  <si>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</si>
  <si>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</si>
  <si>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</si>
  <si>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</si>
  <si>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</si>
  <si>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</si>
  <si>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</si>
  <si>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</si>
  <si>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</si>
  <si>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</si>
  <si>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</si>
  <si>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</si>
  <si>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</si>
  <si>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</si>
  <si>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</si>
  <si>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</si>
  <si>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</si>
  <si>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</si>
  <si>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</si>
  <si>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</si>
  <si>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</si>
  <si>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</si>
  <si>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</si>
  <si>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</si>
  <si>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</si>
  <si>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</si>
  <si>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</si>
  <si>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</si>
  <si>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</si>
  <si>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</si>
  <si>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</si>
  <si>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</si>
  <si>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</si>
  <si>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</si>
  <si>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</si>
  <si>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</si>
  <si>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</si>
  <si>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</si>
  <si>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</si>
  <si>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</si>
  <si>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</si>
  <si>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</si>
  <si>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</si>
  <si>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</si>
  <si>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</si>
  <si>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</si>
  <si>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</si>
  <si>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</si>
  <si>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</si>
  <si>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</si>
  <si>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</si>
  <si>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</si>
  <si>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</si>
  <si>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</si>
  <si>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</si>
  <si>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</si>
  <si>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</si>
  <si>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</si>
  <si>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</si>
  <si>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</si>
  <si>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</si>
  <si>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</si>
  <si>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</si>
  <si>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</si>
  <si>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</si>
  <si>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</si>
  <si>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</si>
  <si>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</si>
  <si>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</si>
  <si>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</si>
  <si>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</si>
  <si>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</si>
  <si>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</si>
  <si>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</si>
  <si>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</si>
  <si>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</si>
  <si>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</si>
  <si>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</si>
  <si>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</si>
  <si>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</si>
  <si>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</si>
  <si>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</si>
  <si>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</si>
  <si>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</si>
  <si>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</si>
  <si>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</si>
  <si>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</si>
  <si>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</si>
  <si>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</si>
  <si>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</si>
  <si>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</si>
  <si>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</si>
  <si>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</si>
  <si>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</si>
  <si>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</si>
  <si>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</si>
  <si>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</si>
  <si>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</si>
  <si>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</si>
  <si>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</si>
  <si>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</si>
  <si>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</si>
  <si>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</si>
  <si>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</si>
  <si>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</si>
  <si>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</si>
  <si>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</si>
  <si>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</si>
  <si>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</si>
  <si>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</si>
  <si>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</si>
  <si>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</si>
  <si>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</si>
  <si>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</si>
  <si>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</si>
  <si>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</si>
  <si>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</si>
  <si>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</si>
  <si>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</si>
  <si>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</si>
  <si>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</si>
  <si>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</si>
  <si>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</si>
  <si>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</si>
  <si>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</si>
  <si>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</si>
  <si>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</si>
  <si>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</si>
  <si>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</si>
  <si>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</si>
  <si>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</si>
  <si>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</si>
  <si>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</si>
  <si>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</si>
  <si>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</si>
  <si>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</si>
  <si>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</si>
  <si>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</si>
  <si>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</si>
  <si>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</si>
  <si>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</si>
  <si>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</si>
  <si>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</si>
  <si>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</si>
  <si>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</si>
  <si>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</si>
  <si>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</si>
  <si>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</si>
  <si>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</si>
  <si>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</si>
  <si>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</si>
  <si>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</si>
  <si>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</si>
  <si>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</si>
  <si>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</si>
  <si>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</si>
  <si>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</si>
  <si>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</si>
  <si>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</si>
  <si>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</si>
  <si>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</si>
  <si>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</si>
  <si>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</si>
  <si>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</si>
  <si>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</si>
  <si>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</si>
  <si>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</si>
  <si>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</si>
  <si>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</si>
  <si>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</si>
  <si>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</si>
  <si>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</si>
  <si>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</si>
  <si>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</si>
  <si>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</si>
  <si>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</si>
  <si>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</si>
  <si>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</si>
  <si>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</si>
  <si>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</si>
  <si>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</si>
  <si>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</si>
  <si>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</si>
  <si>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</si>
  <si>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</si>
  <si>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</si>
  <si>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</si>
  <si>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</si>
  <si>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</si>
  <si>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</si>
  <si>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</si>
  <si>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</si>
  <si>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</si>
  <si>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</si>
  <si>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</si>
  <si>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</si>
  <si>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</si>
  <si>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</si>
  <si>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</si>
  <si>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</si>
  <si>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</si>
  <si>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</si>
  <si>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</si>
  <si>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</si>
  <si>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</si>
  <si>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</si>
  <si>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</si>
  <si>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</si>
  <si>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</si>
  <si>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</si>
  <si>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</si>
  <si>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</si>
  <si>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</si>
  <si>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</si>
  <si>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</si>
  <si>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</si>
  <si>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</si>
  <si>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</si>
  <si>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</si>
  <si>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</si>
  <si>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</si>
  <si>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</si>
  <si>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</si>
  <si>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</si>
  <si>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</si>
  <si>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</si>
  <si>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</si>
  <si>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</si>
  <si>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</si>
  <si>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</si>
  <si>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</si>
  <si>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</si>
  <si>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</si>
  <si>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</si>
  <si>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</si>
  <si>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</si>
  <si>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</si>
  <si>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</si>
  <si>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</si>
  <si>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</si>
  <si>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</si>
  <si>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</si>
  <si>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</si>
  <si>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</si>
  <si>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</si>
  <si>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</si>
  <si>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</si>
  <si>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</si>
  <si>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</si>
  <si>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</si>
  <si>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</si>
  <si>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</si>
  <si>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</si>
  <si>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</si>
  <si>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</si>
  <si>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</si>
  <si>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</si>
  <si>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</si>
  <si>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</si>
  <si>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</si>
  <si>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</si>
  <si>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</si>
  <si>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</si>
  <si>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</si>
  <si>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</si>
  <si>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</si>
  <si>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</si>
  <si>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</si>
  <si>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</si>
  <si>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</si>
  <si>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</si>
  <si>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</si>
  <si>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</si>
  <si>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</si>
  <si>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</si>
  <si>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</si>
  <si>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</si>
  <si>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</si>
  <si>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</si>
  <si>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</si>
  <si>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</si>
  <si>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</si>
  <si>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</si>
  <si>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</si>
  <si>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</si>
  <si>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</si>
  <si>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</si>
  <si>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</si>
  <si>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</si>
  <si>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</si>
  <si>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</si>
  <si>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</si>
  <si>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</si>
  <si>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</si>
  <si>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</si>
  <si>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</si>
  <si>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</si>
  <si>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</si>
  <si>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</si>
  <si>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</si>
  <si>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</si>
  <si>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</si>
  <si>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</si>
  <si>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</si>
  <si>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</si>
  <si>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</si>
  <si>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</si>
  <si>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</si>
  <si>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</si>
  <si>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</si>
  <si>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</si>
  <si>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</si>
  <si>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</si>
  <si>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</si>
  <si>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</si>
  <si>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</si>
  <si>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</si>
  <si>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</si>
  <si>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</si>
  <si>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</si>
  <si>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</si>
  <si>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</si>
  <si>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</si>
  <si>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</si>
  <si>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</si>
  <si>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</si>
  <si>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</si>
  <si>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</si>
  <si>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</si>
  <si>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</si>
  <si>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</si>
  <si>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</si>
  <si>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</si>
  <si>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</si>
  <si>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</si>
  <si>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</si>
  <si>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</si>
  <si>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</si>
  <si>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</si>
  <si>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</si>
  <si>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</si>
  <si>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</si>
  <si>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</si>
  <si>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</si>
  <si>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</si>
  <si>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</si>
  <si>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</si>
  <si>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</si>
  <si>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</si>
  <si>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</si>
  <si>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</si>
  <si>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</si>
  <si>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</si>
  <si>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</si>
  <si>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</si>
  <si>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</si>
  <si>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</si>
  <si>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</si>
  <si>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</si>
  <si>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</si>
  <si>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</si>
  <si>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</si>
  <si>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</si>
  <si>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</si>
  <si>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</si>
  <si>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</si>
  <si>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</si>
  <si>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</si>
  <si>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</si>
  <si>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</si>
  <si>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</si>
  <si>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</si>
  <si>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</si>
  <si>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</si>
  <si>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</si>
  <si>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</si>
  <si>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</si>
  <si>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</si>
  <si>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</si>
  <si>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</si>
  <si>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</si>
  <si>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</si>
  <si>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</si>
  <si>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</si>
  <si>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</si>
  <si>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</si>
  <si>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</si>
  <si>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</si>
  <si>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</si>
  <si>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</si>
  <si>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</si>
  <si>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</si>
  <si>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</si>
  <si>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</si>
  <si>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</si>
  <si>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</si>
  <si>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</si>
  <si>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</si>
  <si>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</si>
  <si>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</si>
  <si>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</si>
  <si>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</si>
  <si>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</si>
  <si>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</si>
  <si>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</si>
  <si>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</si>
  <si>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</si>
  <si>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</si>
  <si>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</si>
  <si>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</si>
  <si>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</si>
  <si>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</si>
  <si>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</si>
  <si>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</si>
  <si>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</si>
  <si>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</si>
  <si>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</si>
  <si>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</si>
  <si>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</si>
  <si>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</si>
  <si>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</si>
  <si>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</si>
  <si>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</si>
  <si>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</si>
  <si>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</si>
  <si>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</si>
  <si>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</si>
  <si>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</si>
  <si>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</si>
  <si>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</si>
  <si>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</si>
  <si>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</si>
  <si>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</si>
  <si>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</si>
  <si>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</si>
  <si>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</si>
  <si>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</si>
  <si>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</si>
  <si>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</si>
  <si>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</si>
  <si>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</si>
  <si>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</si>
  <si>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</si>
  <si>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</si>
  <si>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</si>
  <si>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</si>
  <si>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</si>
  <si>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</si>
  <si>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</si>
  <si>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</si>
  <si>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</si>
  <si>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</si>
  <si>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</si>
  <si>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</si>
  <si>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</si>
  <si>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</si>
  <si>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</si>
  <si>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</si>
  <si>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</si>
  <si>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</si>
  <si>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</si>
  <si>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</si>
  <si>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</si>
  <si>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</si>
  <si>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</si>
  <si>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</si>
  <si>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</si>
  <si>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</si>
  <si>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</si>
  <si>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</si>
  <si>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</si>
  <si>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</si>
  <si>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</si>
  <si>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</si>
  <si>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</si>
  <si>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</si>
  <si>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</si>
  <si>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</si>
  <si>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</si>
  <si>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</si>
  <si>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</si>
  <si>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</si>
  <si>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</si>
  <si>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</si>
  <si>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</si>
  <si>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</si>
  <si>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</si>
  <si>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</si>
  <si>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</si>
  <si>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</si>
  <si>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</si>
  <si>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</si>
  <si>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</si>
  <si>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</si>
  <si>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</si>
  <si>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</si>
  <si>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</si>
  <si>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</si>
  <si>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</si>
  <si>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</si>
  <si>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</si>
  <si>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</si>
  <si>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</si>
  <si>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</si>
  <si>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</si>
  <si>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</si>
  <si>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</si>
  <si>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</si>
  <si>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</si>
  <si>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</si>
  <si>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</si>
  <si>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</si>
  <si>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</si>
  <si>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</si>
  <si>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</si>
  <si>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</si>
  <si>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</si>
  <si>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</si>
  <si>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</si>
  <si>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</si>
  <si>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</si>
  <si>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</si>
  <si>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</si>
  <si>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</si>
  <si>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</si>
  <si>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</si>
  <si>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</si>
  <si>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</si>
  <si>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</si>
  <si>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</si>
  <si>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</si>
  <si>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</si>
  <si>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</si>
  <si>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</si>
  <si>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</si>
  <si>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</si>
  <si>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</si>
  <si>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</si>
  <si>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</si>
  <si>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</si>
  <si>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</si>
  <si>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</si>
  <si>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</si>
  <si>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</si>
  <si>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</si>
  <si>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</si>
  <si>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</si>
  <si>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</si>
  <si>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</si>
  <si>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</si>
  <si>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</si>
  <si>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</si>
  <si>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</si>
  <si>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</si>
  <si>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</si>
  <si>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</si>
  <si>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</si>
  <si>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</si>
  <si>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</si>
  <si>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</si>
  <si>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</si>
  <si>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</si>
  <si>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</si>
  <si>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</si>
  <si>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</si>
  <si>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</si>
  <si>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</si>
  <si>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</si>
  <si>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</si>
  <si>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</si>
  <si>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</si>
  <si>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</si>
  <si>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</si>
  <si>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</si>
  <si>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</si>
  <si>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</si>
  <si>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</si>
  <si>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</si>
  <si>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</si>
  <si>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</si>
  <si>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</si>
  <si>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</si>
  <si>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</si>
  <si>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</si>
  <si>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</si>
  <si>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</si>
  <si>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</si>
  <si>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</si>
  <si>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</si>
  <si>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</si>
  <si>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</si>
  <si>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</si>
  <si>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</si>
  <si>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</si>
  <si>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</si>
  <si>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</si>
  <si>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</si>
  <si>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</si>
  <si>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</si>
  <si>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</si>
  <si>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</si>
  <si>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</si>
  <si>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</si>
  <si>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</si>
  <si>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</si>
  <si>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</si>
  <si>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</si>
  <si>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</si>
  <si>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</si>
  <si>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</si>
  <si>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</si>
  <si>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</si>
  <si>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</si>
  <si>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</si>
  <si>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</si>
  <si>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</si>
  <si>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</si>
  <si>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</si>
  <si>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</si>
  <si>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</si>
  <si>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</si>
  <si>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</si>
  <si>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</si>
  <si>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</si>
  <si>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</si>
  <si>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</si>
  <si>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</si>
  <si>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</si>
  <si>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</si>
  <si>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</si>
  <si>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</si>
  <si>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</si>
  <si>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</si>
  <si>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</si>
  <si>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</si>
  <si>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</si>
  <si>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</si>
  <si>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</si>
  <si>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</si>
  <si>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</si>
  <si>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</si>
  <si>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</si>
  <si>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</si>
  <si>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</si>
  <si>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</si>
  <si>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</si>
  <si>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</si>
  <si>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</si>
  <si>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</si>
  <si>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</si>
  <si>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</si>
  <si>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</si>
  <si>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</si>
  <si>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</si>
  <si>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</si>
  <si>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</si>
  <si>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</si>
  <si>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</si>
  <si>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</si>
  <si>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</si>
  <si>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</si>
  <si>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</si>
  <si>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</si>
  <si>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</si>
  <si>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</si>
  <si>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</si>
  <si>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</si>
  <si>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</si>
  <si>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</si>
  <si>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</si>
  <si>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</si>
  <si>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</si>
  <si>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</si>
  <si>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</si>
  <si>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</si>
  <si>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</si>
  <si>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</si>
  <si>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</si>
  <si>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</si>
  <si>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</si>
  <si>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</si>
  <si>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</si>
  <si>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</si>
  <si>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</si>
  <si>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</si>
  <si>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</si>
  <si>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</si>
  <si>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</si>
  <si>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</si>
  <si>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</si>
  <si>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</si>
  <si>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</si>
  <si>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</si>
  <si>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</si>
  <si>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</si>
  <si>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</si>
  <si>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</si>
  <si>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</si>
  <si>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</si>
  <si>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</si>
  <si>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</si>
  <si>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</si>
  <si>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</si>
  <si>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</si>
  <si>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</si>
  <si>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</si>
  <si>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</si>
  <si>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</si>
  <si>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</si>
  <si>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</si>
  <si>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</si>
  <si>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</si>
  <si>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</si>
  <si>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</si>
  <si>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</si>
  <si>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</si>
  <si>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</si>
  <si>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</si>
  <si>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</si>
  <si>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</si>
  <si>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</si>
  <si>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</si>
  <si>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</si>
  <si>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</si>
  <si>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</si>
  <si>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</si>
  <si>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</si>
  <si>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</si>
  <si>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</si>
  <si>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</si>
  <si>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</si>
  <si>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</si>
  <si>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</si>
  <si>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</si>
  <si>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</si>
  <si>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</si>
  <si>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</si>
  <si>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</si>
  <si>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</si>
  <si>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</si>
  <si>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</si>
  <si>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</si>
  <si>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</si>
  <si>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</si>
  <si>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</si>
  <si>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</si>
  <si>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</si>
  <si>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</si>
  <si>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</si>
  <si>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</si>
  <si>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</si>
  <si>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</si>
  <si>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</si>
  <si>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</si>
  <si>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</si>
  <si>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</si>
  <si>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</si>
  <si>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</si>
  <si>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</si>
  <si>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</si>
  <si>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</si>
  <si>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</si>
  <si>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</si>
  <si>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</si>
  <si>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</si>
  <si>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</si>
  <si>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</si>
  <si>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</si>
  <si>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</si>
  <si>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</si>
  <si>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</si>
  <si>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</si>
  <si>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</si>
  <si>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</si>
  <si>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</si>
  <si>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</si>
  <si>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</si>
  <si>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</si>
  <si>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</si>
  <si>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</si>
  <si>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</si>
  <si>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</si>
  <si>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</si>
  <si>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</si>
  <si>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</si>
  <si>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</si>
  <si>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</si>
  <si>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</si>
  <si>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</si>
  <si>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</si>
  <si>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</si>
  <si>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</si>
  <si>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</si>
  <si>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</si>
  <si>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</si>
  <si>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</si>
  <si>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</si>
  <si>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</si>
  <si>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</si>
  <si>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</si>
  <si>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</si>
  <si>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</si>
  <si>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</si>
  <si>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</si>
  <si>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</si>
  <si>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</si>
  <si>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</si>
  <si>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</si>
  <si>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</si>
  <si>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</si>
  <si>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</si>
  <si>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</si>
  <si>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</si>
  <si>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</si>
  <si>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</si>
  <si>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</si>
  <si>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</si>
  <si>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</si>
  <si>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</si>
  <si>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</si>
  <si>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</si>
  <si>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</si>
  <si>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</si>
  <si>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</si>
  <si>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</si>
  <si>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</si>
  <si>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</si>
  <si>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</si>
  <si>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</si>
  <si>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</si>
  <si>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</si>
  <si>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</si>
  <si>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</si>
  <si>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</si>
  <si>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</si>
  <si>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</si>
  <si>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</si>
  <si>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</si>
  <si>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</si>
  <si>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</si>
  <si>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</si>
  <si>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</si>
  <si>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</si>
  <si>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</si>
  <si>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</si>
  <si>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</si>
  <si>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</si>
  <si>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</si>
  <si>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</si>
  <si>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</si>
  <si>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</si>
  <si>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</si>
  <si>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</si>
  <si>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</si>
  <si>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</si>
  <si>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</si>
  <si>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</si>
  <si>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</si>
  <si>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</si>
  <si>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</si>
  <si>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</si>
  <si>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</si>
  <si>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</si>
  <si>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</si>
  <si>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</si>
  <si>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</si>
  <si>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</si>
  <si>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</si>
  <si>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</si>
  <si>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</si>
  <si>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</si>
  <si>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</si>
  <si>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</si>
  <si>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</si>
  <si>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</si>
  <si>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</si>
  <si>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</si>
  <si>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</si>
  <si>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</si>
  <si>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</si>
  <si>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</si>
  <si>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</si>
  <si>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</si>
  <si>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</si>
  <si>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</si>
  <si>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</si>
  <si>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</si>
  <si>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</si>
  <si>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</si>
  <si>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</si>
  <si>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</si>
  <si>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</si>
  <si>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</si>
  <si>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</si>
  <si>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</si>
  <si>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</si>
  <si>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</si>
  <si>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</si>
  <si>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</si>
  <si>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</si>
  <si>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</si>
  <si>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</si>
  <si>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</si>
  <si>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</si>
  <si>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</si>
  <si>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</si>
  <si>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</si>
  <si>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</si>
  <si>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</si>
  <si>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</si>
  <si>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</si>
  <si>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</si>
  <si>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</si>
  <si>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</si>
  <si>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</si>
  <si>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</si>
  <si>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</si>
  <si>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</si>
  <si>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</si>
  <si>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</si>
  <si>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</si>
  <si>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</si>
  <si>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</si>
  <si>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</si>
  <si>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</si>
  <si>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</si>
  <si>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</si>
  <si>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</si>
  <si>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</si>
  <si>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</si>
  <si>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</si>
  <si>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</si>
  <si>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</si>
  <si>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</si>
  <si>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</si>
  <si>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</si>
  <si>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</si>
  <si>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</si>
  <si>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</si>
  <si>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</si>
  <si>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</si>
  <si>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</si>
  <si>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</si>
  <si>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</si>
  <si>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</si>
  <si>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</si>
  <si>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</si>
  <si>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</si>
  <si>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</si>
  <si>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</si>
  <si>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</si>
  <si>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</si>
  <si>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</si>
  <si>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</si>
  <si>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</si>
  <si>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</si>
  <si>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</si>
  <si>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</si>
  <si>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</si>
  <si>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</si>
  <si>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</si>
  <si>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</si>
  <si>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</si>
  <si>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</si>
  <si>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</si>
  <si>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</si>
  <si>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</si>
  <si>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</si>
  <si>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</si>
  <si>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</si>
  <si>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</si>
  <si>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</si>
  <si>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</si>
  <si>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</si>
  <si>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</si>
  <si>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</si>
  <si>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</si>
  <si>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</si>
  <si>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</si>
  <si>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</si>
  <si>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</si>
  <si>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</si>
  <si>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</si>
  <si>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</si>
  <si>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</si>
  <si>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</si>
  <si>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</si>
  <si>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</si>
  <si>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</si>
  <si>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</si>
  <si>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</si>
  <si>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</si>
  <si>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</si>
  <si>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</si>
  <si>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</si>
  <si>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</si>
  <si>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</si>
  <si>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</si>
  <si>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</si>
  <si>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</si>
  <si>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</si>
  <si>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</si>
  <si>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</si>
  <si>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</si>
  <si>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</si>
  <si>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</si>
  <si>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</si>
  <si>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</si>
  <si>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</si>
  <si>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</si>
  <si>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</si>
  <si>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</si>
  <si>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</si>
  <si>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</si>
  <si>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</si>
  <si>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</si>
  <si>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</si>
  <si>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</si>
  <si>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</si>
  <si>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</si>
  <si>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</si>
  <si>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</si>
  <si>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</si>
  <si>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</si>
  <si>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</si>
  <si>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</si>
  <si>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</si>
  <si>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</si>
  <si>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</si>
  <si>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</si>
  <si>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</si>
  <si>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</si>
  <si>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</si>
  <si>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</si>
  <si>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</si>
  <si>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</si>
  <si>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</si>
  <si>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</si>
  <si>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</si>
  <si>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</si>
  <si>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</si>
  <si>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</si>
  <si>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</si>
  <si>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</si>
  <si>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</si>
  <si>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</si>
  <si>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</si>
  <si>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</si>
  <si>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</si>
  <si>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</si>
  <si>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</si>
  <si>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</si>
  <si>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</si>
  <si>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</si>
  <si>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</si>
  <si>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</si>
  <si>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</si>
  <si>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</si>
  <si>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</si>
  <si>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</si>
  <si>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</si>
  <si>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</si>
  <si>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</si>
  <si>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</si>
  <si>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</si>
  <si>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</si>
  <si>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</si>
  <si>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</si>
  <si>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</si>
  <si>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</si>
  <si>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</si>
  <si>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</si>
  <si>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</si>
  <si>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</si>
  <si>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</si>
  <si>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</si>
  <si>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</si>
  <si>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</si>
  <si>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</si>
  <si>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</si>
  <si>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</si>
  <si>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</si>
  <si>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</si>
  <si>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</si>
  <si>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</si>
  <si>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</si>
  <si>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</si>
  <si>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</si>
  <si>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</si>
  <si>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</si>
  <si>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</si>
  <si>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</si>
  <si>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</si>
  <si>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</si>
  <si>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</si>
  <si>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</si>
  <si>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</si>
  <si>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</si>
  <si>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</si>
  <si>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</si>
  <si>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</si>
  <si>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</si>
  <si>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</si>
  <si>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</si>
  <si>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</si>
  <si>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</si>
  <si>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</si>
  <si>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</si>
  <si>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</si>
  <si>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</si>
  <si>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</si>
  <si>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</si>
  <si>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</si>
  <si>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</si>
  <si>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</si>
  <si>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</si>
  <si>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</si>
  <si>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</si>
  <si>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</si>
  <si>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</si>
  <si>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</si>
  <si>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</si>
  <si>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</si>
  <si>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</si>
  <si>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</si>
  <si>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</si>
  <si>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</si>
  <si>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</si>
  <si>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</si>
  <si>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</si>
  <si>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</si>
  <si>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</si>
  <si>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</si>
  <si>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</si>
  <si>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</si>
  <si>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</si>
  <si>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</si>
  <si>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</si>
  <si>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</si>
  <si>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</si>
  <si>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</si>
  <si>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</si>
  <si>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</si>
  <si>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</si>
  <si>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</si>
  <si>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</si>
  <si>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</si>
  <si>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</si>
  <si>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</si>
  <si>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</si>
  <si>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</si>
  <si>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</si>
  <si>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</si>
  <si>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</si>
  <si>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</si>
  <si>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</si>
  <si>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</si>
  <si>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</si>
  <si>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</si>
  <si>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</si>
  <si>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</si>
  <si>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</si>
  <si>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</si>
  <si>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</si>
  <si>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</si>
  <si>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</si>
  <si>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</si>
  <si>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</si>
  <si>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</si>
  <si>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</si>
  <si>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</si>
  <si>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</si>
  <si>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</si>
  <si>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</si>
  <si>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</si>
  <si>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</si>
  <si>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</si>
  <si>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</si>
  <si>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</si>
  <si>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</si>
  <si>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</si>
  <si>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</si>
  <si>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</si>
  <si>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</si>
  <si>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</si>
  <si>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</si>
  <si>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</si>
  <si>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</si>
  <si>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</si>
  <si>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</si>
  <si>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</si>
  <si>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</si>
  <si>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</si>
  <si>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</si>
  <si>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</si>
  <si>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</si>
  <si>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</si>
  <si>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</si>
  <si>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</si>
  <si>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</si>
  <si>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</si>
  <si>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</si>
  <si>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</si>
  <si>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</si>
  <si>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</si>
  <si>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</si>
  <si>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</si>
  <si>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</si>
  <si>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</si>
  <si>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</si>
  <si>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</si>
  <si>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</si>
  <si>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</si>
  <si>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</si>
  <si>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</si>
  <si>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</si>
  <si>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</si>
  <si>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</si>
  <si>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</si>
  <si>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</si>
  <si>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</si>
  <si>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</si>
  <si>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</si>
  <si>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</si>
  <si>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</si>
  <si>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</si>
  <si>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</si>
  <si>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</si>
  <si>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</si>
  <si>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</si>
  <si>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</si>
  <si>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</si>
  <si>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</si>
  <si>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</si>
  <si>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</si>
  <si>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</si>
  <si>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</si>
  <si>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</si>
  <si>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</si>
  <si>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</si>
  <si>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</si>
  <si>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</si>
  <si>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</si>
  <si>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</si>
  <si>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</si>
  <si>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</si>
  <si>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</si>
  <si>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</si>
  <si>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</si>
  <si>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</si>
  <si>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</si>
  <si>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</si>
  <si>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</si>
  <si>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</si>
  <si>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</si>
  <si>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</si>
  <si>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</si>
  <si>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</si>
  <si>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</si>
  <si>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</si>
  <si>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</si>
  <si>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</si>
  <si>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</si>
  <si>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</si>
  <si>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</si>
  <si>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</si>
  <si>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</si>
  <si>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</si>
  <si>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</si>
  <si>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</si>
  <si>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</si>
  <si>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</si>
  <si>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</si>
  <si>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</si>
  <si>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</si>
  <si>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</si>
  <si>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</si>
  <si>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</si>
  <si>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</si>
  <si>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</si>
  <si>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</si>
  <si>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</si>
  <si>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</si>
  <si>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</si>
  <si>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</si>
  <si>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</si>
  <si>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</si>
  <si>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</si>
  <si>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</si>
  <si>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</si>
  <si>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</si>
  <si>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</si>
  <si>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</si>
  <si>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</si>
  <si>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</si>
  <si>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</si>
  <si>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</si>
  <si>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</si>
  <si>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</si>
  <si>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</si>
  <si>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</si>
  <si>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</si>
  <si>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</si>
  <si>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</si>
  <si>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</si>
  <si>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</si>
  <si>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</si>
  <si>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</si>
  <si>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</si>
  <si>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</si>
  <si>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</si>
  <si>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</si>
  <si>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</si>
  <si>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</si>
  <si>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</si>
  <si>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</si>
  <si>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</si>
  <si>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</si>
  <si>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</si>
  <si>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</si>
  <si>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</si>
  <si>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</si>
  <si>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</si>
  <si>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</si>
  <si>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</si>
  <si>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</si>
  <si>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</si>
  <si>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</si>
  <si>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</si>
  <si>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</si>
  <si>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</si>
  <si>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</si>
  <si>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</si>
  <si>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</si>
  <si>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</si>
  <si>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</si>
  <si>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</si>
  <si>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</si>
  <si>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</si>
  <si>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</si>
  <si>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</si>
  <si>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</si>
  <si>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</si>
  <si>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</si>
  <si>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</si>
  <si>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</si>
  <si>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</si>
  <si>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</si>
  <si>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</si>
  <si>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</si>
  <si>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</si>
  <si>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</si>
  <si>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</si>
  <si>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</si>
  <si>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</si>
  <si>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</si>
  <si>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</si>
  <si>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</si>
  <si>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</si>
  <si>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</si>
  <si>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</si>
  <si>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</si>
  <si>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</si>
  <si>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</si>
  <si>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</si>
  <si>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</si>
  <si>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</si>
  <si>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</si>
  <si>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</si>
  <si>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</si>
  <si>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</si>
  <si>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</si>
  <si>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</si>
  <si>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</si>
  <si>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</si>
  <si>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</si>
  <si>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</si>
  <si>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</si>
  <si>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</si>
  <si>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</si>
  <si>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</si>
  <si>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</si>
  <si>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</si>
  <si>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</si>
  <si>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</si>
  <si>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</si>
  <si>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</si>
  <si>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</si>
  <si>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</si>
  <si>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</si>
  <si>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</si>
  <si>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</si>
  <si>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</si>
  <si>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</si>
  <si>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</si>
  <si>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</si>
  <si>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</si>
  <si>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</si>
  <si>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</si>
  <si>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</si>
  <si>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</si>
  <si>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</si>
  <si>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</si>
  <si>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</si>
  <si>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</si>
  <si>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</si>
  <si>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</si>
  <si>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</si>
  <si>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</si>
  <si>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</si>
  <si>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</si>
  <si>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</si>
  <si>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</si>
  <si>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</si>
  <si>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</si>
  <si>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</si>
  <si>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</si>
  <si>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</si>
  <si>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</si>
  <si>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</si>
  <si>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</si>
  <si>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</si>
  <si>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</si>
  <si>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</si>
  <si>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</si>
  <si>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</si>
  <si>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</si>
  <si>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</si>
  <si>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</si>
  <si>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</si>
  <si>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</si>
  <si>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</si>
  <si>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</si>
  <si>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</si>
  <si>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</si>
  <si>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</si>
  <si>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</si>
  <si>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</si>
  <si>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</si>
  <si>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</si>
  <si>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</si>
  <si>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</si>
  <si>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</si>
  <si>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</si>
  <si>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</si>
  <si>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</si>
  <si>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</si>
  <si>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</si>
  <si>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</si>
  <si>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</si>
  <si>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</si>
  <si>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</si>
  <si>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</si>
  <si>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</si>
  <si>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</si>
  <si>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</si>
  <si>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</si>
  <si>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</si>
  <si>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</si>
  <si>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</si>
  <si>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</si>
  <si>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</si>
  <si>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</si>
  <si>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</si>
  <si>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</si>
  <si>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</si>
  <si>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</si>
  <si>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</si>
  <si>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</si>
  <si>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</si>
  <si>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</si>
  <si>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</si>
  <si>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</si>
  <si>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</si>
  <si>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</si>
  <si>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</si>
  <si>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</si>
  <si>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</si>
  <si>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</si>
  <si>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</si>
  <si>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</si>
  <si>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</si>
  <si>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</si>
  <si>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</si>
  <si>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</si>
  <si>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</si>
  <si>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</si>
  <si>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</si>
  <si>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</si>
  <si>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</si>
  <si>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</si>
  <si>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</si>
  <si>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</si>
  <si>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</si>
  <si>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</si>
  <si>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</si>
  <si>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</si>
  <si>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</si>
  <si>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</si>
  <si>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</si>
  <si>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</si>
  <si>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</si>
  <si>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</si>
  <si>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</si>
  <si>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</si>
  <si>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</si>
  <si>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</si>
  <si>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</si>
  <si>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</si>
  <si>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</si>
  <si>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</si>
  <si>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</si>
  <si>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</si>
  <si>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</si>
  <si>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</si>
  <si>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</si>
  <si>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</si>
  <si>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</si>
  <si>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</si>
  <si>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</si>
  <si>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</si>
  <si>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</si>
  <si>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</si>
  <si>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</si>
  <si>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</si>
  <si>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</si>
  <si>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</si>
  <si>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</si>
  <si>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</si>
  <si>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</si>
  <si>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</si>
  <si>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</si>
  <si>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</si>
  <si>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</si>
  <si>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</si>
  <si>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</si>
  <si>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</si>
  <si>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</si>
  <si>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</si>
  <si>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</si>
  <si>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</si>
  <si>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</si>
  <si>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</si>
  <si>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</si>
  <si>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</si>
  <si>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</si>
  <si>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</si>
  <si>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</si>
  <si>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</si>
  <si>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</si>
  <si>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</si>
  <si>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</si>
  <si>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</si>
  <si>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</si>
  <si>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</si>
  <si>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</si>
  <si>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</si>
  <si>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</si>
  <si>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</si>
  <si>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</si>
  <si>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</si>
  <si>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</si>
  <si>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</si>
  <si>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</si>
  <si>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</si>
  <si>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</si>
  <si>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</si>
  <si>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</si>
  <si>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</si>
  <si>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</si>
  <si>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</si>
  <si>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</si>
  <si>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</si>
  <si>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</si>
  <si>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</si>
  <si>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</si>
  <si>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</si>
  <si>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</si>
  <si>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</si>
  <si>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</si>
  <si>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</si>
  <si>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</si>
  <si>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</si>
  <si>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</si>
  <si>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</si>
  <si>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</si>
  <si>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</si>
  <si>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</si>
  <si>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</si>
  <si>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</si>
  <si>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</si>
  <si>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</si>
  <si>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</si>
  <si>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</si>
  <si>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</si>
  <si>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</si>
  <si>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</si>
  <si>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</si>
  <si>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</si>
  <si>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</si>
  <si>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</si>
  <si>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</si>
  <si>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</si>
  <si>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</si>
  <si>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</si>
  <si>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</si>
  <si>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</si>
  <si>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</si>
  <si>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</si>
  <si>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</si>
  <si>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</si>
  <si>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</si>
  <si>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</si>
  <si>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</si>
  <si>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</si>
  <si>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</si>
  <si>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</si>
  <si>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</si>
  <si>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</si>
  <si>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</si>
  <si>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</si>
  <si>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</si>
  <si>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</si>
  <si>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</si>
  <si>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</si>
  <si>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</si>
  <si>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</si>
  <si>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</si>
  <si>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</si>
  <si>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</si>
  <si>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</si>
  <si>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</si>
  <si>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</si>
  <si>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</si>
  <si>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</si>
  <si>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</si>
  <si>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</si>
  <si>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</si>
  <si>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</si>
  <si>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</si>
  <si>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</si>
  <si>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</si>
  <si>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</si>
  <si>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</si>
  <si>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</si>
  <si>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</si>
  <si>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</si>
  <si>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</si>
  <si>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</si>
  <si>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</si>
  <si>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</si>
  <si>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</si>
  <si>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</si>
  <si>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</si>
  <si>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</si>
  <si>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</si>
  <si>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</si>
  <si>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</si>
  <si>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</si>
  <si>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</si>
  <si>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</si>
  <si>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</si>
  <si>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</si>
  <si>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</si>
  <si>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</si>
  <si>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</si>
  <si>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</si>
  <si>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</si>
  <si>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</si>
  <si>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</si>
  <si>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</si>
  <si>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</si>
  <si>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</si>
  <si>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</si>
  <si>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</si>
  <si>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</si>
  <si>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</si>
  <si>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</si>
  <si>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</si>
  <si>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</si>
  <si>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</si>
  <si>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</si>
  <si>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</si>
  <si>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</si>
  <si>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</si>
  <si>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</si>
  <si>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</si>
  <si>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</si>
  <si>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</si>
  <si>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</si>
  <si>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</si>
  <si>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</si>
  <si>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</si>
  <si>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</si>
  <si>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</si>
  <si>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</si>
  <si>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</si>
  <si>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</si>
  <si>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</si>
  <si>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</si>
  <si>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</si>
  <si>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</si>
  <si>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</si>
  <si>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</si>
  <si>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</si>
  <si>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</si>
  <si>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</si>
  <si>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</si>
  <si>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</si>
  <si>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</si>
  <si>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</si>
  <si>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</si>
  <si>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</si>
  <si>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</si>
  <si>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</si>
  <si>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</si>
  <si>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</si>
  <si>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</si>
  <si>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</si>
  <si>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</si>
  <si>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</si>
  <si>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</si>
  <si>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</si>
  <si>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</si>
  <si>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</si>
  <si>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</si>
  <si>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</si>
  <si>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</si>
  <si>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</si>
  <si>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</si>
  <si>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</si>
  <si>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</si>
  <si>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</si>
  <si>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</si>
  <si>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</si>
  <si>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</si>
  <si>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</si>
  <si>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</si>
  <si>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</si>
  <si>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</si>
  <si>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</si>
  <si>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</si>
  <si>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</si>
  <si>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</si>
  <si>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</si>
  <si>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</si>
  <si>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</si>
  <si>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</si>
  <si>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</si>
  <si>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</si>
  <si>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</si>
  <si>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</si>
  <si>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</si>
  <si>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</si>
  <si>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</si>
  <si>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</si>
  <si>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</si>
  <si>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</si>
  <si>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</si>
  <si>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</si>
  <si>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</si>
  <si>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</si>
  <si>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</si>
  <si>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</si>
  <si>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</si>
  <si>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</si>
  <si>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</si>
  <si>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</si>
  <si>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</si>
  <si>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</si>
  <si>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</si>
  <si>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</si>
  <si>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</si>
  <si>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</si>
  <si>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</si>
  <si>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</si>
  <si>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</si>
  <si>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</si>
  <si>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</si>
  <si>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</si>
  <si>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</si>
  <si>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</si>
  <si>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</si>
  <si>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</si>
  <si>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</si>
  <si>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</si>
  <si>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</si>
  <si>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</si>
  <si>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</si>
  <si>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</si>
  <si>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</si>
  <si>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</si>
  <si>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</si>
  <si>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</si>
  <si>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</si>
  <si>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</si>
  <si>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</si>
  <si>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</si>
  <si>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</si>
  <si>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</si>
  <si>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</si>
  <si>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</si>
  <si>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</si>
  <si>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</si>
  <si>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</si>
  <si>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</si>
  <si>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</si>
  <si>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</si>
  <si>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</si>
  <si>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</si>
  <si>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</si>
  <si>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</si>
  <si>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</si>
  <si>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</si>
  <si>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</si>
  <si>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</si>
  <si>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</si>
  <si>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</si>
  <si>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</si>
  <si>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</si>
  <si>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</si>
  <si>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</si>
  <si>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</si>
  <si>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</si>
  <si>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</si>
  <si>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</si>
  <si>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</si>
  <si>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</si>
  <si>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</si>
  <si>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</si>
  <si>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</si>
  <si>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</si>
  <si>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</si>
  <si>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</si>
  <si>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</si>
  <si>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</si>
  <si>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</si>
  <si>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</si>
  <si>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</si>
  <si>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</si>
  <si>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</si>
  <si>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</si>
  <si>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</si>
  <si>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</si>
  <si>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</si>
  <si>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</si>
  <si>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</si>
  <si>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</si>
  <si>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</si>
  <si>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</si>
  <si>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</si>
  <si>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</si>
  <si>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</si>
  <si>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</si>
  <si>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</si>
  <si>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</si>
  <si>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</si>
  <si>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</si>
  <si>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</si>
  <si>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</si>
  <si>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</si>
  <si>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</si>
  <si>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</si>
  <si>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</si>
  <si>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</si>
  <si>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</si>
  <si>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</si>
  <si>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</si>
  <si>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</si>
  <si>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</si>
  <si>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</si>
  <si>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</si>
  <si>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</si>
  <si>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</si>
  <si>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</si>
  <si>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</si>
  <si>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</si>
  <si>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</si>
  <si>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</si>
  <si>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</si>
  <si>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</si>
  <si>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</si>
  <si>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</si>
  <si>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</si>
  <si>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</si>
  <si>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</si>
  <si>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</si>
  <si>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</si>
  <si>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</si>
  <si>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</si>
  <si>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</si>
  <si>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</si>
  <si>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</si>
  <si>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</si>
  <si>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</si>
  <si>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</si>
  <si>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</si>
  <si>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</si>
  <si>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</si>
  <si>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</si>
  <si>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</si>
  <si>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</si>
  <si>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</si>
  <si>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</si>
  <si>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</si>
  <si>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</si>
  <si>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</si>
  <si>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</si>
  <si>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</si>
  <si>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</si>
  <si>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</si>
  <si>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</si>
  <si>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</si>
  <si>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</si>
  <si>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</si>
  <si>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</si>
  <si>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</si>
  <si>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</si>
  <si>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</si>
  <si>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</si>
  <si>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</si>
  <si>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</si>
  <si>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</si>
  <si>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</si>
  <si>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</si>
  <si>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</si>
  <si>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</si>
  <si>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</si>
  <si>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</si>
  <si>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</si>
  <si>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</si>
  <si>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</si>
  <si>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</si>
  <si>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</si>
  <si>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</si>
  <si>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</si>
  <si>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</si>
  <si>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</si>
  <si>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</si>
  <si>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</si>
  <si>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</si>
  <si>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</si>
  <si>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</si>
  <si>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</si>
  <si>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</si>
  <si>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</si>
  <si>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</si>
  <si>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</si>
  <si>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</si>
  <si>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</si>
  <si>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</si>
  <si>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</si>
  <si>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</si>
  <si>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</si>
  <si>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</si>
  <si>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</si>
  <si>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</si>
  <si>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</si>
  <si>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</si>
  <si>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</si>
  <si>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</si>
  <si>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</si>
  <si>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</si>
  <si>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</si>
  <si>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</si>
  <si>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</si>
  <si>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</si>
  <si>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</si>
  <si>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</si>
  <si>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</si>
  <si>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</si>
  <si>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</si>
  <si>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</si>
  <si>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</si>
  <si>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</si>
  <si>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</si>
  <si>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</si>
  <si>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</si>
  <si>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</si>
  <si>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</si>
  <si>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</si>
  <si>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</si>
  <si>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</si>
  <si>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</si>
  <si>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</si>
  <si>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</si>
  <si>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</si>
  <si>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</si>
  <si>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</si>
  <si>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</si>
  <si>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</si>
  <si>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</si>
  <si>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</si>
  <si>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</si>
  <si>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</si>
  <si>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</si>
  <si>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</si>
  <si>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</si>
  <si>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</si>
  <si>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</si>
  <si>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</si>
  <si>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</si>
  <si>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</si>
  <si>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</si>
  <si>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</si>
  <si>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</si>
  <si>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</si>
  <si>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</si>
  <si>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</si>
  <si>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</si>
  <si>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</si>
  <si>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</si>
  <si>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</si>
  <si>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</si>
  <si>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</si>
  <si>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</si>
  <si>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</si>
  <si>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</si>
  <si>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</si>
  <si>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</si>
  <si>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</si>
  <si>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</si>
  <si>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</si>
  <si>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</si>
  <si>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</si>
  <si>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</si>
  <si>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</si>
  <si>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</si>
  <si>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</si>
  <si>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</si>
  <si>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</si>
  <si>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</si>
  <si>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</si>
  <si>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</si>
  <si>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</si>
  <si>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</si>
  <si>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</si>
  <si>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</si>
  <si>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</si>
  <si>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</si>
  <si>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</si>
  <si>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</si>
  <si>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</si>
  <si>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</si>
  <si>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</si>
  <si>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</si>
  <si>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</si>
  <si>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</si>
  <si>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</si>
  <si>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</si>
  <si>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</si>
  <si>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</si>
  <si>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</si>
  <si>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</si>
  <si>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</si>
  <si>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</si>
  <si>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</si>
  <si>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</si>
  <si>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</si>
  <si>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</si>
  <si>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</si>
  <si>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</si>
  <si>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</si>
  <si>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</si>
  <si>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</si>
  <si>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</si>
  <si>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</si>
  <si>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</si>
  <si>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</si>
  <si>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</si>
  <si>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</si>
  <si>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</si>
  <si>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</si>
  <si>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</si>
  <si>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</si>
  <si>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</si>
  <si>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</si>
  <si>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</si>
  <si>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</si>
  <si>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</si>
  <si>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</si>
  <si>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</si>
  <si>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</si>
  <si>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</si>
  <si>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</si>
  <si>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</si>
  <si>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</si>
  <si>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</si>
  <si>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</si>
  <si>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</si>
  <si>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</si>
  <si>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</si>
  <si>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</si>
  <si>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</si>
  <si>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</si>
  <si>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</si>
  <si>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</si>
  <si>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</si>
  <si>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</si>
  <si>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</si>
  <si>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</si>
  <si>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</si>
  <si>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</si>
  <si>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</si>
  <si>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</si>
  <si>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</si>
  <si>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</si>
  <si>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</si>
  <si>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</si>
  <si>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</si>
  <si>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</si>
  <si>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</si>
  <si>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</si>
  <si>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</si>
  <si>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</si>
  <si>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</si>
  <si>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</si>
  <si>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</si>
  <si>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</si>
  <si>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</si>
  <si>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</si>
  <si>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</si>
  <si>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</si>
  <si>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</si>
  <si>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</si>
  <si>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</si>
  <si>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</si>
  <si>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</si>
  <si>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</si>
  <si>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</si>
  <si>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</si>
  <si>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</si>
  <si>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</si>
  <si>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</si>
  <si>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</si>
  <si>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</si>
  <si>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</si>
  <si>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</si>
  <si>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</si>
  <si>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</si>
  <si>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</si>
  <si>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</si>
  <si>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</si>
  <si>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</si>
  <si>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</si>
  <si>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</si>
  <si>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</si>
  <si>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</si>
  <si>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</si>
  <si>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</si>
  <si>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</si>
  <si>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</si>
  <si>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</si>
  <si>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</si>
  <si>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</si>
  <si>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</si>
  <si>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</si>
  <si>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</si>
  <si>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</si>
  <si>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</si>
  <si>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</si>
  <si>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</si>
  <si>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</si>
  <si>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</si>
  <si>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</si>
  <si>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</si>
  <si>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</si>
  <si>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</si>
  <si>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</si>
  <si>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</si>
  <si>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</si>
  <si>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</si>
  <si>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</si>
  <si>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</si>
  <si>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</si>
  <si>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</si>
  <si>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</si>
  <si>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</si>
  <si>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</si>
  <si>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</si>
  <si>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</si>
  <si>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</si>
  <si>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</si>
  <si>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</si>
  <si>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</si>
  <si>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</si>
  <si>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</si>
  <si>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</si>
  <si>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</si>
  <si>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</si>
  <si>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</si>
  <si>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</si>
  <si>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</si>
  <si>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</si>
  <si>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</si>
  <si>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</si>
  <si>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</si>
  <si>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</si>
  <si>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</si>
  <si>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</si>
  <si>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</si>
  <si>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</si>
  <si>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</si>
  <si>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</si>
  <si>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</si>
  <si>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</si>
  <si>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</si>
  <si>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</si>
  <si>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</si>
  <si>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</si>
  <si>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</si>
  <si>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</si>
  <si>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</si>
  <si>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</si>
  <si>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</si>
  <si>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</si>
  <si>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</si>
  <si>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</si>
  <si>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</si>
  <si>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</si>
  <si>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</si>
  <si>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</si>
  <si>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</si>
  <si>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</si>
  <si>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</si>
  <si>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</si>
  <si>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</si>
  <si>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</si>
  <si>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</si>
  <si>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</si>
  <si>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</si>
  <si>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</si>
  <si>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</si>
  <si>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</si>
  <si>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</si>
  <si>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</si>
  <si>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</si>
  <si>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</si>
  <si>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</si>
  <si>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</si>
  <si>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</si>
  <si>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</si>
  <si>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</si>
  <si>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</si>
  <si>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</si>
  <si>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</si>
  <si>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</si>
  <si>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</si>
  <si>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</si>
  <si>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</si>
  <si>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</si>
  <si>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</si>
  <si>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</si>
  <si>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</si>
  <si>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</si>
  <si>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</si>
  <si>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</si>
  <si>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</si>
  <si>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</si>
  <si>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</si>
  <si>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</si>
  <si>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</si>
  <si>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</si>
  <si>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</si>
  <si>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</si>
  <si>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</si>
  <si>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</si>
  <si>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</si>
  <si>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</si>
  <si>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</si>
  <si>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</si>
  <si>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</si>
  <si>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</si>
  <si>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</si>
  <si>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</si>
  <si>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</si>
  <si>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</si>
  <si>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</si>
  <si>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</si>
  <si>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</si>
  <si>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</si>
  <si>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</si>
  <si>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</si>
  <si>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</si>
  <si>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</si>
  <si>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</si>
  <si>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</si>
  <si>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</si>
  <si>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</si>
  <si>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</si>
  <si>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</si>
  <si>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</si>
  <si>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</si>
  <si>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</si>
  <si>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</si>
  <si>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</si>
  <si>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</si>
  <si>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</si>
  <si>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</si>
  <si>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</si>
  <si>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</si>
  <si>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</si>
  <si>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</si>
  <si>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</si>
  <si>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</si>
  <si>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</si>
  <si>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</si>
  <si>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</si>
  <si>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</si>
  <si>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</si>
  <si>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</si>
  <si>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</si>
  <si>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</si>
  <si>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</si>
  <si>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</si>
  <si>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</si>
  <si>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</si>
  <si>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</si>
  <si>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</si>
  <si>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</si>
  <si>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</si>
  <si>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</si>
  <si>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</si>
  <si>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</si>
  <si>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</si>
  <si>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</si>
  <si>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</si>
  <si>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</si>
  <si>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</si>
  <si>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</si>
  <si>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</si>
  <si>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</si>
  <si>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</si>
  <si>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</si>
  <si>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</si>
  <si>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</si>
  <si>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</si>
  <si>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</si>
  <si>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</si>
  <si>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</si>
  <si>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</si>
  <si>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</si>
  <si>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</si>
  <si>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</si>
  <si>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</si>
  <si>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</si>
  <si>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</si>
  <si>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</si>
  <si>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</si>
  <si>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</si>
  <si>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</si>
  <si>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</si>
  <si>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</si>
  <si>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</si>
  <si>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</si>
  <si>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</si>
  <si>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</si>
  <si>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</si>
  <si>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</si>
  <si>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</si>
  <si>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</si>
  <si>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</si>
  <si>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</si>
  <si>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</si>
  <si>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</si>
  <si>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</si>
  <si>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</si>
  <si>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</si>
  <si>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</si>
  <si>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</si>
  <si>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</si>
  <si>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</si>
  <si>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</si>
  <si>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</si>
  <si>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</si>
  <si>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</si>
  <si>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</si>
  <si>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</si>
  <si>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</si>
  <si>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</si>
  <si>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</si>
  <si>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</si>
  <si>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</si>
  <si>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</si>
  <si>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</si>
  <si>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</si>
  <si>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</si>
  <si>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</si>
  <si>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</si>
  <si>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</si>
  <si>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</si>
  <si>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</si>
  <si>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</si>
  <si>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</si>
  <si>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</si>
  <si>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</si>
  <si>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</si>
  <si>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</si>
  <si>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</si>
  <si>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</si>
  <si>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</si>
  <si>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</si>
  <si>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</si>
  <si>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</si>
  <si>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</si>
  <si>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</si>
  <si>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</si>
  <si>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</si>
  <si>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</si>
  <si>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</si>
  <si>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</si>
  <si>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</si>
  <si>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</si>
  <si>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</si>
  <si>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</si>
  <si>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</si>
  <si>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</si>
  <si>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</si>
  <si>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</si>
  <si>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</si>
  <si>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</si>
  <si>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</si>
  <si>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</si>
  <si>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</si>
  <si>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</si>
  <si>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</si>
  <si>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</si>
  <si>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</si>
  <si>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</si>
  <si>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</si>
  <si>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</si>
  <si>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</si>
  <si>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</si>
  <si>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</si>
  <si>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</si>
  <si>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</si>
  <si>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</si>
  <si>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</si>
  <si>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</si>
  <si>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</si>
  <si>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055</t>
  </si>
  <si>
    <t>081</t>
  </si>
  <si>
    <t>110</t>
  </si>
  <si>
    <t>023</t>
  </si>
  <si>
    <t>048</t>
  </si>
  <si>
    <t>062</t>
  </si>
  <si>
    <t>075</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</si>
  <si>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</si>
  <si>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</si>
  <si>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</si>
  <si>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</si>
  <si>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</si>
  <si>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038</t>
  </si>
  <si>
    <t>MARITZA KOWOLL MOSQUERA</t>
  </si>
  <si>
    <t>CALLE 20 No. 43D - 55 BARRIO BUQUE</t>
  </si>
  <si>
    <t>(8)6697308 - 3204423676</t>
  </si>
  <si>
    <t>FCRUZANDOFRONTERAS@GMAIL.COM</t>
  </si>
  <si>
    <t>2021-97-20000163.0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</si>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</sst>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0" zoomScale="86" zoomScaleNormal="86" zoomScaleSheetLayoutView="40" zoomScalePageLayoutView="40" workbookViewId="0">
      <selection activeCell="A160" sqref="A1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2696</v>
      </c>
      <c r="D15" s="35"/>
      <c r="E15" s="35"/>
      <c r="F15" s="5"/>
      <c r="G15" s="32" t="s">
        <v>1168</v>
      </c>
      <c r="H15" s="103" t="s">
        <v>1134</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900360782</v>
      </c>
      <c r="C20" s="5"/>
      <c r="D20" s="73"/>
      <c r="E20" s="5"/>
      <c r="F20" s="5"/>
      <c r="G20" s="5"/>
      <c r="H20" s="182"/>
      <c r="I20" s="145" t="s">
        <v>1134</v>
      </c>
      <c r="J20" s="146" t="s">
        <v>1139</v>
      </c>
      <c r="K20" s="147">
        <v>263273150</v>
      </c>
      <c r="L20" s="148"/>
      <c r="M20" s="148">
        <v>44561</v>
      </c>
      <c r="N20" s="131">
        <f>+(M20-L20)/30</f>
        <v>1485.3666666666666</v>
      </c>
      <c r="O20" s="134"/>
      <c r="U20" s="130"/>
      <c r="V20" s="105">
        <f ca="1">NOW()</f>
        <v>44192.300622337963</v>
      </c>
      <c r="W20" s="105">
        <f ca="1">NOW()</f>
        <v>44192.300622337963</v>
      </c>
    </row>
    <row r="21" spans="1:23" ht="30" customHeight="1" outlineLevel="1" x14ac:dyDescent="0.25">
      <c r="A21" s="9"/>
      <c r="B21" s="71"/>
      <c r="C21" s="5"/>
      <c r="D21" s="5"/>
      <c r="E21" s="5"/>
      <c r="F21" s="5"/>
      <c r="G21" s="5"/>
      <c r="H21" s="70"/>
      <c r="I21" s="145" t="s">
        <v>1134</v>
      </c>
      <c r="J21" s="146" t="s">
        <v>1137</v>
      </c>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FUNDACIÓN PARA EL MEJORAMIENTO INTEGRAL DE LA CALIDAD DE VIDA DE LOS COLOMBIANOS CRUZANDO FRONTERAS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2697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2676</v>
      </c>
      <c r="C48" s="110" t="s">
        <v>31</v>
      </c>
      <c r="D48" s="117" t="s">
        <v>2677</v>
      </c>
      <c r="E48" s="141">
        <v>42766</v>
      </c>
      <c r="F48" s="141">
        <v>43084</v>
      </c>
      <c r="G48" s="156">
        <f>IF(AND(E48&lt;&gt;"",F48&lt;&gt;""),((F48-E48)/30),"")</f>
        <v>10.6</v>
      </c>
      <c r="H48" s="118" t="s">
        <v>2686</v>
      </c>
      <c r="I48" s="111" t="s">
        <v>1130</v>
      </c>
      <c r="J48" s="111" t="s">
        <v>1131</v>
      </c>
      <c r="K48" s="119">
        <v>1517248566</v>
      </c>
      <c r="L48" s="112" t="s">
        <v>1148</v>
      </c>
      <c r="M48" s="113"/>
      <c r="N48" s="112" t="s">
        <v>27</v>
      </c>
      <c r="O48" s="120" t="s">
        <v>26</v>
      </c>
      <c r="P48" s="78"/>
    </row>
    <row r="49" spans="1:16" s="6" customFormat="1" ht="24.75" customHeight="1" x14ac:dyDescent="0.25">
      <c r="A49" s="139">
        <v>2</v>
      </c>
      <c r="B49" s="118" t="s">
        <v>2676</v>
      </c>
      <c r="C49" s="110" t="s">
        <v>31</v>
      </c>
      <c r="D49" s="117" t="s">
        <v>2678</v>
      </c>
      <c r="E49" s="141">
        <v>43007</v>
      </c>
      <c r="F49" s="141">
        <v>43084</v>
      </c>
      <c r="G49" s="156">
        <f t="shared" ref="G49:G50" si="2">IF(AND(E49&lt;&gt;"",F49&lt;&gt;""),((F49-E49)/30),"")</f>
        <v>2.5666666666666669</v>
      </c>
      <c r="H49" s="118" t="s">
        <v>2686</v>
      </c>
      <c r="I49" s="111" t="s">
        <v>1134</v>
      </c>
      <c r="J49" s="111" t="s">
        <v>1136</v>
      </c>
      <c r="K49" s="119">
        <v>226474872</v>
      </c>
      <c r="L49" s="112" t="s">
        <v>1148</v>
      </c>
      <c r="M49" s="113"/>
      <c r="N49" s="112" t="s">
        <v>27</v>
      </c>
      <c r="O49" s="120" t="s">
        <v>1148</v>
      </c>
      <c r="P49" s="78"/>
    </row>
    <row r="50" spans="1:16" s="6" customFormat="1" ht="24.75" customHeight="1" x14ac:dyDescent="0.25">
      <c r="A50" s="139">
        <v>3</v>
      </c>
      <c r="B50" s="118" t="s">
        <v>2676</v>
      </c>
      <c r="C50" s="110" t="s">
        <v>31</v>
      </c>
      <c r="D50" s="117" t="s">
        <v>2679</v>
      </c>
      <c r="E50" s="141">
        <v>43404</v>
      </c>
      <c r="F50" s="141">
        <v>43434</v>
      </c>
      <c r="G50" s="156">
        <f t="shared" si="2"/>
        <v>1</v>
      </c>
      <c r="H50" s="118" t="s">
        <v>2687</v>
      </c>
      <c r="I50" s="111" t="s">
        <v>1134</v>
      </c>
      <c r="J50" s="111" t="s">
        <v>1136</v>
      </c>
      <c r="K50" s="114">
        <v>111281490</v>
      </c>
      <c r="L50" s="112" t="s">
        <v>1148</v>
      </c>
      <c r="M50" s="113"/>
      <c r="N50" s="112" t="s">
        <v>27</v>
      </c>
      <c r="O50" s="120" t="s">
        <v>1148</v>
      </c>
      <c r="P50" s="78"/>
    </row>
    <row r="51" spans="1:16" s="6" customFormat="1" ht="24.75" customHeight="1" outlineLevel="1" x14ac:dyDescent="0.25">
      <c r="A51" s="139">
        <v>4</v>
      </c>
      <c r="B51" s="118" t="s">
        <v>2676</v>
      </c>
      <c r="C51" s="110" t="s">
        <v>31</v>
      </c>
      <c r="D51" s="117" t="s">
        <v>2680</v>
      </c>
      <c r="E51" s="141">
        <v>42720</v>
      </c>
      <c r="F51" s="141">
        <v>43084</v>
      </c>
      <c r="G51" s="156">
        <f t="shared" ref="G51:G107" si="3">IF(AND(E51&lt;&gt;"",F51&lt;&gt;""),((F51-E51)/30),"")</f>
        <v>12.133333333333333</v>
      </c>
      <c r="H51" s="118" t="s">
        <v>2686</v>
      </c>
      <c r="I51" s="111" t="s">
        <v>1134</v>
      </c>
      <c r="J51" s="111" t="s">
        <v>1136</v>
      </c>
      <c r="K51" s="119">
        <v>482854454</v>
      </c>
      <c r="L51" s="112" t="s">
        <v>1148</v>
      </c>
      <c r="M51" s="113"/>
      <c r="N51" s="112" t="s">
        <v>27</v>
      </c>
      <c r="O51" s="120" t="s">
        <v>2690</v>
      </c>
      <c r="P51" s="78"/>
    </row>
    <row r="52" spans="1:16" s="7" customFormat="1" ht="24.75" customHeight="1" outlineLevel="1" x14ac:dyDescent="0.25">
      <c r="A52" s="140">
        <v>5</v>
      </c>
      <c r="B52" s="118" t="s">
        <v>2676</v>
      </c>
      <c r="C52" s="110" t="s">
        <v>31</v>
      </c>
      <c r="D52" s="117" t="s">
        <v>2681</v>
      </c>
      <c r="E52" s="141">
        <v>43070</v>
      </c>
      <c r="F52" s="141">
        <v>43312</v>
      </c>
      <c r="G52" s="156">
        <f t="shared" si="3"/>
        <v>8.0666666666666664</v>
      </c>
      <c r="H52" s="115" t="s">
        <v>2687</v>
      </c>
      <c r="I52" s="111" t="s">
        <v>1134</v>
      </c>
      <c r="J52" s="111" t="s">
        <v>1136</v>
      </c>
      <c r="K52" s="119">
        <v>679652520</v>
      </c>
      <c r="L52" s="112" t="s">
        <v>1148</v>
      </c>
      <c r="M52" s="113"/>
      <c r="N52" s="112" t="s">
        <v>27</v>
      </c>
      <c r="O52" s="120" t="s">
        <v>1148</v>
      </c>
      <c r="P52" s="79"/>
    </row>
    <row r="53" spans="1:16" s="7" customFormat="1" ht="24.75" customHeight="1" outlineLevel="1" x14ac:dyDescent="0.25">
      <c r="A53" s="140">
        <v>6</v>
      </c>
      <c r="B53" s="118" t="s">
        <v>2676</v>
      </c>
      <c r="C53" s="110" t="s">
        <v>31</v>
      </c>
      <c r="D53" s="117" t="s">
        <v>2682</v>
      </c>
      <c r="E53" s="141">
        <v>43483</v>
      </c>
      <c r="F53" s="141">
        <v>43826</v>
      </c>
      <c r="G53" s="156">
        <f t="shared" si="3"/>
        <v>11.433333333333334</v>
      </c>
      <c r="H53" s="118" t="s">
        <v>2687</v>
      </c>
      <c r="I53" s="111" t="s">
        <v>1134</v>
      </c>
      <c r="J53" s="111" t="s">
        <v>1136</v>
      </c>
      <c r="K53" s="114">
        <v>1285112319</v>
      </c>
      <c r="L53" s="112" t="s">
        <v>1148</v>
      </c>
      <c r="M53" s="113"/>
      <c r="N53" s="112" t="s">
        <v>27</v>
      </c>
      <c r="O53" s="120" t="s">
        <v>26</v>
      </c>
      <c r="P53" s="79"/>
    </row>
    <row r="54" spans="1:16" s="7" customFormat="1" ht="24.75" customHeight="1" outlineLevel="1" x14ac:dyDescent="0.25">
      <c r="A54" s="140">
        <v>7</v>
      </c>
      <c r="B54" s="118" t="s">
        <v>2676</v>
      </c>
      <c r="C54" s="110" t="s">
        <v>31</v>
      </c>
      <c r="D54" s="117" t="s">
        <v>2683</v>
      </c>
      <c r="E54" s="141">
        <v>43311</v>
      </c>
      <c r="F54" s="141">
        <v>43449</v>
      </c>
      <c r="G54" s="156">
        <f t="shared" si="3"/>
        <v>4.5999999999999996</v>
      </c>
      <c r="H54" s="118" t="s">
        <v>2688</v>
      </c>
      <c r="I54" s="111" t="s">
        <v>1134</v>
      </c>
      <c r="J54" s="111" t="s">
        <v>1136</v>
      </c>
      <c r="K54" s="119">
        <v>399655270</v>
      </c>
      <c r="L54" s="112" t="s">
        <v>1148</v>
      </c>
      <c r="M54" s="113"/>
      <c r="N54" s="112" t="s">
        <v>27</v>
      </c>
      <c r="O54" s="120" t="s">
        <v>1148</v>
      </c>
      <c r="P54" s="79"/>
    </row>
    <row r="55" spans="1:16" s="7" customFormat="1" ht="24.75" customHeight="1" outlineLevel="1" x14ac:dyDescent="0.25">
      <c r="A55" s="140">
        <v>8</v>
      </c>
      <c r="B55" s="118" t="s">
        <v>2676</v>
      </c>
      <c r="C55" s="110" t="s">
        <v>31</v>
      </c>
      <c r="D55" s="117" t="s">
        <v>2683</v>
      </c>
      <c r="E55" s="141">
        <v>43311</v>
      </c>
      <c r="F55" s="141">
        <v>43449</v>
      </c>
      <c r="G55" s="156">
        <f t="shared" si="3"/>
        <v>4.5999999999999996</v>
      </c>
      <c r="H55" s="115" t="s">
        <v>2689</v>
      </c>
      <c r="I55" s="111" t="s">
        <v>1134</v>
      </c>
      <c r="J55" s="111" t="s">
        <v>1137</v>
      </c>
      <c r="K55" s="119">
        <v>399655270</v>
      </c>
      <c r="L55" s="112" t="s">
        <v>1148</v>
      </c>
      <c r="M55" s="113"/>
      <c r="N55" s="112" t="s">
        <v>27</v>
      </c>
      <c r="O55" s="120" t="s">
        <v>26</v>
      </c>
      <c r="P55" s="79"/>
    </row>
    <row r="56" spans="1:16" s="7" customFormat="1" ht="24.75" customHeight="1" outlineLevel="1" x14ac:dyDescent="0.25">
      <c r="A56" s="140">
        <v>9</v>
      </c>
      <c r="B56" s="118" t="s">
        <v>2676</v>
      </c>
      <c r="C56" s="110" t="s">
        <v>31</v>
      </c>
      <c r="D56" s="117" t="s">
        <v>2683</v>
      </c>
      <c r="E56" s="141">
        <v>43311</v>
      </c>
      <c r="F56" s="141">
        <v>43449</v>
      </c>
      <c r="G56" s="156">
        <f t="shared" si="3"/>
        <v>4.5999999999999996</v>
      </c>
      <c r="H56" s="115" t="s">
        <v>2689</v>
      </c>
      <c r="I56" s="111" t="s">
        <v>1134</v>
      </c>
      <c r="J56" s="111" t="s">
        <v>1139</v>
      </c>
      <c r="K56" s="119">
        <v>399655270</v>
      </c>
      <c r="L56" s="112" t="s">
        <v>1148</v>
      </c>
      <c r="M56" s="113"/>
      <c r="N56" s="112" t="s">
        <v>27</v>
      </c>
      <c r="O56" s="120" t="s">
        <v>26</v>
      </c>
      <c r="P56" s="79"/>
    </row>
    <row r="57" spans="1:16" s="7" customFormat="1" ht="24.75" customHeight="1" outlineLevel="1" x14ac:dyDescent="0.25">
      <c r="A57" s="140">
        <v>10</v>
      </c>
      <c r="B57" s="118" t="s">
        <v>2676</v>
      </c>
      <c r="C57" s="65" t="s">
        <v>31</v>
      </c>
      <c r="D57" s="117" t="s">
        <v>2684</v>
      </c>
      <c r="E57" s="141">
        <v>43451</v>
      </c>
      <c r="F57" s="141">
        <v>43890</v>
      </c>
      <c r="G57" s="156">
        <f t="shared" si="3"/>
        <v>14.633333333333333</v>
      </c>
      <c r="H57" s="115" t="s">
        <v>2689</v>
      </c>
      <c r="I57" s="63" t="s">
        <v>1134</v>
      </c>
      <c r="J57" s="63" t="s">
        <v>1136</v>
      </c>
      <c r="K57" s="114">
        <v>1233307309</v>
      </c>
      <c r="L57" s="65" t="s">
        <v>1148</v>
      </c>
      <c r="M57" s="67"/>
      <c r="N57" s="65" t="s">
        <v>27</v>
      </c>
      <c r="O57" s="120" t="s">
        <v>26</v>
      </c>
      <c r="P57" s="79"/>
    </row>
    <row r="58" spans="1:16" s="7" customFormat="1" ht="24.75" customHeight="1" outlineLevel="1" x14ac:dyDescent="0.25">
      <c r="A58" s="140">
        <v>11</v>
      </c>
      <c r="B58" s="118" t="s">
        <v>2676</v>
      </c>
      <c r="C58" s="65" t="s">
        <v>31</v>
      </c>
      <c r="D58" s="117" t="s">
        <v>2684</v>
      </c>
      <c r="E58" s="141">
        <v>43451</v>
      </c>
      <c r="F58" s="141">
        <v>43890</v>
      </c>
      <c r="G58" s="156">
        <f t="shared" si="3"/>
        <v>14.633333333333333</v>
      </c>
      <c r="H58" s="115" t="s">
        <v>2689</v>
      </c>
      <c r="I58" s="63" t="s">
        <v>1134</v>
      </c>
      <c r="J58" s="63" t="s">
        <v>1137</v>
      </c>
      <c r="K58" s="114">
        <v>1233307309</v>
      </c>
      <c r="L58" s="65" t="s">
        <v>1148</v>
      </c>
      <c r="M58" s="67"/>
      <c r="N58" s="65" t="s">
        <v>27</v>
      </c>
      <c r="O58" s="120" t="s">
        <v>1148</v>
      </c>
      <c r="P58" s="79"/>
    </row>
    <row r="59" spans="1:16" s="7" customFormat="1" ht="24.75" customHeight="1" outlineLevel="1" x14ac:dyDescent="0.25">
      <c r="A59" s="140">
        <v>12</v>
      </c>
      <c r="B59" s="118" t="s">
        <v>2676</v>
      </c>
      <c r="C59" s="65" t="s">
        <v>31</v>
      </c>
      <c r="D59" s="117" t="s">
        <v>2684</v>
      </c>
      <c r="E59" s="141">
        <v>43451</v>
      </c>
      <c r="F59" s="141">
        <v>43890</v>
      </c>
      <c r="G59" s="156">
        <f t="shared" si="3"/>
        <v>14.633333333333333</v>
      </c>
      <c r="H59" s="115" t="s">
        <v>2689</v>
      </c>
      <c r="I59" s="63" t="s">
        <v>1134</v>
      </c>
      <c r="J59" s="63" t="s">
        <v>1139</v>
      </c>
      <c r="K59" s="114">
        <v>1233307309</v>
      </c>
      <c r="L59" s="65" t="s">
        <v>1148</v>
      </c>
      <c r="M59" s="67"/>
      <c r="N59" s="65" t="s">
        <v>27</v>
      </c>
      <c r="O59" s="120" t="s">
        <v>1148</v>
      </c>
      <c r="P59" s="79"/>
    </row>
    <row r="60" spans="1:16" s="7" customFormat="1" ht="24.75" customHeight="1" outlineLevel="1" x14ac:dyDescent="0.25">
      <c r="A60" s="140">
        <v>13</v>
      </c>
      <c r="B60" s="118" t="s">
        <v>2676</v>
      </c>
      <c r="C60" s="65" t="s">
        <v>31</v>
      </c>
      <c r="D60" s="117" t="s">
        <v>2685</v>
      </c>
      <c r="E60" s="141">
        <v>42678</v>
      </c>
      <c r="F60" s="141">
        <v>43312</v>
      </c>
      <c r="G60" s="156">
        <f t="shared" si="3"/>
        <v>21.133333333333333</v>
      </c>
      <c r="H60" s="115" t="s">
        <v>2689</v>
      </c>
      <c r="I60" s="63" t="s">
        <v>1134</v>
      </c>
      <c r="J60" s="63" t="s">
        <v>1136</v>
      </c>
      <c r="K60" s="119">
        <v>1653064389</v>
      </c>
      <c r="L60" s="65" t="s">
        <v>1148</v>
      </c>
      <c r="M60" s="67"/>
      <c r="N60" s="65" t="s">
        <v>27</v>
      </c>
      <c r="O60" s="120" t="s">
        <v>1148</v>
      </c>
      <c r="P60" s="79"/>
    </row>
    <row r="61" spans="1:16" s="7" customFormat="1" ht="24.75" customHeight="1" outlineLevel="1" x14ac:dyDescent="0.25">
      <c r="A61" s="140">
        <v>14</v>
      </c>
      <c r="B61" s="118" t="s">
        <v>2676</v>
      </c>
      <c r="C61" s="65" t="s">
        <v>31</v>
      </c>
      <c r="D61" s="117" t="s">
        <v>2685</v>
      </c>
      <c r="E61" s="141">
        <v>42678</v>
      </c>
      <c r="F61" s="141">
        <v>43312</v>
      </c>
      <c r="G61" s="156">
        <f t="shared" si="3"/>
        <v>21.133333333333333</v>
      </c>
      <c r="H61" s="115" t="s">
        <v>2689</v>
      </c>
      <c r="I61" s="63" t="s">
        <v>1134</v>
      </c>
      <c r="J61" s="63" t="s">
        <v>1137</v>
      </c>
      <c r="K61" s="119">
        <v>1653064389</v>
      </c>
      <c r="L61" s="65" t="s">
        <v>1148</v>
      </c>
      <c r="M61" s="67"/>
      <c r="N61" s="65" t="s">
        <v>27</v>
      </c>
      <c r="O61" s="120" t="s">
        <v>26</v>
      </c>
      <c r="P61" s="79"/>
    </row>
    <row r="62" spans="1:16" s="7" customFormat="1" ht="24.75" customHeight="1" outlineLevel="1" x14ac:dyDescent="0.25">
      <c r="A62" s="140">
        <v>15</v>
      </c>
      <c r="B62" s="118" t="s">
        <v>2676</v>
      </c>
      <c r="C62" s="65" t="s">
        <v>31</v>
      </c>
      <c r="D62" s="117" t="s">
        <v>2685</v>
      </c>
      <c r="E62" s="141">
        <v>42678</v>
      </c>
      <c r="F62" s="141">
        <v>43312</v>
      </c>
      <c r="G62" s="156">
        <f t="shared" si="3"/>
        <v>21.133333333333333</v>
      </c>
      <c r="H62" s="115" t="s">
        <v>2689</v>
      </c>
      <c r="I62" s="63" t="s">
        <v>1134</v>
      </c>
      <c r="J62" s="63" t="s">
        <v>1139</v>
      </c>
      <c r="K62" s="119">
        <v>1653064389</v>
      </c>
      <c r="L62" s="65" t="s">
        <v>1148</v>
      </c>
      <c r="M62" s="67"/>
      <c r="N62" s="65" t="s">
        <v>27</v>
      </c>
      <c r="O62" s="120" t="s">
        <v>26</v>
      </c>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2691</v>
      </c>
      <c r="E114" s="141">
        <v>43890</v>
      </c>
      <c r="F114" s="141">
        <v>44196</v>
      </c>
      <c r="G114" s="156">
        <f>IF(AND(E114&lt;&gt;"",F114&lt;&gt;""),((F114-E114)/30),"")</f>
        <v>10.199999999999999</v>
      </c>
      <c r="H114" s="118" t="s">
        <v>2687</v>
      </c>
      <c r="I114" s="117" t="s">
        <v>1134</v>
      </c>
      <c r="J114" s="117" t="s">
        <v>1135</v>
      </c>
      <c r="K114" s="119"/>
      <c r="L114" s="100" t="str">
        <f>+IF(AND(K114&gt;0,O114="Ejecución"),(K114/877802)*Tabla28[[#This Row],[% participación]],IF(AND(K114&gt;0,O114&lt;&gt;"Ejecución"),"-",""))</f>
        <v/>
      </c>
      <c r="M114" s="120" t="s">
        <v>1148</v>
      </c>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0.02</v>
      </c>
      <c r="K185" s="198" t="s">
        <v>2628</v>
      </c>
      <c r="L185" s="198"/>
      <c r="M185" s="94">
        <f>+J185*(SUM(K20:K35))</f>
        <v>5265463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42124</v>
      </c>
      <c r="D193" s="5"/>
      <c r="E193" s="122">
        <v>952</v>
      </c>
      <c r="F193" s="5"/>
      <c r="G193" s="5"/>
      <c r="H193" s="143" t="s">
        <v>2692</v>
      </c>
      <c r="J193" s="5"/>
      <c r="K193" s="123">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2693</v>
      </c>
      <c r="J211" s="27" t="s">
        <v>2622</v>
      </c>
      <c r="K211" s="144" t="s">
        <v>2693</v>
      </c>
      <c r="L211" s="21"/>
      <c r="M211" s="21"/>
      <c r="N211" s="21"/>
      <c r="O211" s="8"/>
    </row>
    <row r="212" spans="1:15" x14ac:dyDescent="0.25">
      <c r="A212" s="9"/>
      <c r="B212" s="27" t="s">
        <v>2619</v>
      </c>
      <c r="C212" s="143" t="s">
        <v>2692</v>
      </c>
      <c r="D212" s="21"/>
      <c r="G212" s="27" t="s">
        <v>2621</v>
      </c>
      <c r="H212" s="144" t="s">
        <v>2694</v>
      </c>
      <c r="J212" s="27" t="s">
        <v>2623</v>
      </c>
      <c r="K212" s="143"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SalaProf3</cp:lastModifiedBy>
  <cp:lastPrinted>2020-11-20T15:12:35Z</cp:lastPrinted>
  <dcterms:created xsi:type="dcterms:W3CDTF">2020-10-14T21:57:42Z</dcterms:created>
  <dcterms:modified xsi:type="dcterms:W3CDTF">2020-12-27T12:13:24Z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