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SAN ANDRES\"/>
    </mc:Choice>
  </mc:AlternateContent>
  <xr:revisionPtr revIDLastSave="0" documentId="13_ncr:1_{692B3C99-2171-4618-AC2E-FD52D39396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<sst xmlns="http://schemas.openxmlformats.org/spreadsheetml/2006/main" count="3163" uniqueCount="2699">
  <si>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</si>
  <si>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</si>
  <si>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</si>
  <si>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</si>
  <si>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</si>
  <si>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</si>
  <si>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</si>
  <si>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</si>
  <si>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</si>
  <si>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</si>
  <si>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</si>
  <si>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</si>
  <si>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</si>
  <si>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</si>
  <si>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</si>
  <si>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</si>
  <si>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</si>
  <si>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</si>
  <si>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</si>
  <si>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</si>
  <si>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</si>
  <si>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</si>
  <si>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</si>
  <si>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</si>
  <si>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</si>
  <si>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</si>
  <si>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</si>
  <si>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</si>
  <si>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</si>
  <si>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</si>
  <si>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</si>
  <si>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</si>
  <si>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</si>
  <si>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</si>
  <si>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</si>
  <si>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</si>
  <si>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</si>
  <si>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</si>
  <si>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</si>
  <si>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</si>
  <si>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</si>
  <si>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</si>
  <si>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</si>
  <si>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</si>
  <si>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</si>
  <si>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</si>
  <si>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</si>
  <si>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</si>
  <si>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</si>
  <si>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</si>
  <si>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</si>
  <si>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</si>
  <si>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</si>
  <si>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</si>
  <si>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</si>
  <si>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</si>
  <si>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</si>
  <si>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</si>
  <si>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</si>
  <si>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</si>
  <si>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</si>
  <si>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</si>
  <si>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</si>
  <si>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</si>
  <si>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</si>
  <si>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</si>
  <si>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</si>
  <si>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</si>
  <si>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</si>
  <si>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</si>
  <si>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</si>
  <si>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</si>
  <si>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</si>
  <si>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</si>
  <si>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</si>
  <si>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</si>
  <si>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</si>
  <si>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</si>
  <si>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</si>
  <si>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</si>
  <si>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</si>
  <si>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</si>
  <si>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</si>
  <si>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</si>
  <si>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</si>
  <si>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</si>
  <si>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</si>
  <si>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</si>
  <si>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</si>
  <si>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</si>
  <si>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</si>
  <si>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</si>
  <si>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</si>
  <si>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</si>
  <si>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</si>
  <si>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</si>
  <si>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</si>
  <si>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</si>
  <si>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</si>
  <si>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</si>
  <si>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</si>
  <si>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</si>
  <si>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</si>
  <si>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</si>
  <si>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</si>
  <si>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</si>
  <si>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</si>
  <si>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</si>
  <si>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</si>
  <si>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</si>
  <si>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</si>
  <si>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</si>
  <si>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</si>
  <si>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</si>
  <si>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</si>
  <si>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</si>
  <si>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</si>
  <si>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</si>
  <si>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</si>
  <si>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</si>
  <si>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</si>
  <si>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</si>
  <si>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</si>
  <si>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</si>
  <si>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</si>
  <si>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</si>
  <si>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</si>
  <si>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</si>
  <si>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</si>
  <si>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</si>
  <si>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</si>
  <si>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</si>
  <si>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</si>
  <si>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</si>
  <si>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</si>
  <si>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</si>
  <si>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</si>
  <si>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</si>
  <si>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</si>
  <si>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</si>
  <si>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</si>
  <si>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</si>
  <si>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</si>
  <si>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</si>
  <si>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</si>
  <si>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</si>
  <si>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</si>
  <si>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</si>
  <si>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</si>
  <si>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</si>
  <si>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</si>
  <si>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</si>
  <si>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</si>
  <si>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</si>
  <si>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</si>
  <si>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</si>
  <si>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</si>
  <si>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</si>
  <si>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</si>
  <si>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</si>
  <si>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</si>
  <si>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</si>
  <si>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</si>
  <si>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</si>
  <si>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</si>
  <si>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</si>
  <si>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</si>
  <si>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</si>
  <si>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</si>
  <si>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</si>
  <si>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</si>
  <si>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</si>
  <si>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</si>
  <si>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</si>
  <si>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</si>
  <si>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</si>
  <si>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</si>
  <si>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</si>
  <si>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</si>
  <si>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</si>
  <si>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</si>
  <si>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</si>
  <si>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</si>
  <si>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</si>
  <si>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</si>
  <si>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</si>
  <si>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</si>
  <si>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</si>
  <si>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</si>
  <si>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</si>
  <si>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</si>
  <si>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</si>
  <si>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</si>
  <si>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</si>
  <si>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</si>
  <si>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</si>
  <si>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</si>
  <si>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</si>
  <si>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</si>
  <si>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</si>
  <si>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</si>
  <si>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</si>
  <si>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</si>
  <si>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</si>
  <si>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</si>
  <si>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</si>
  <si>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</si>
  <si>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</si>
  <si>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</si>
  <si>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</si>
  <si>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</si>
  <si>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</si>
  <si>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</si>
  <si>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</si>
  <si>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</si>
  <si>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</si>
  <si>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</si>
  <si>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</si>
  <si>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</si>
  <si>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</si>
  <si>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</si>
  <si>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</si>
  <si>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</si>
  <si>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</si>
  <si>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</si>
  <si>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</si>
  <si>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</si>
  <si>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</si>
  <si>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</si>
  <si>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</si>
  <si>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</si>
  <si>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</si>
  <si>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</si>
  <si>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</si>
  <si>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</si>
  <si>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</si>
  <si>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</si>
  <si>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</si>
  <si>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</si>
  <si>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</si>
  <si>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</si>
  <si>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</si>
  <si>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</si>
  <si>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</si>
  <si>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</si>
  <si>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</si>
  <si>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</si>
  <si>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</si>
  <si>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</si>
  <si>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</si>
  <si>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</si>
  <si>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</si>
  <si>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</si>
  <si>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</si>
  <si>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</si>
  <si>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</si>
  <si>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</si>
  <si>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</si>
  <si>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</si>
  <si>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</si>
  <si>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</si>
  <si>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</si>
  <si>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</si>
  <si>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</si>
  <si>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</si>
  <si>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</si>
  <si>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</si>
  <si>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</si>
  <si>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</si>
  <si>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</si>
  <si>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</si>
  <si>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</si>
  <si>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</si>
  <si>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</si>
  <si>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</si>
  <si>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</si>
  <si>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</si>
  <si>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</si>
  <si>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</si>
  <si>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</si>
  <si>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</si>
  <si>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</si>
  <si>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</si>
  <si>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</si>
  <si>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</si>
  <si>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</si>
  <si>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</si>
  <si>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</si>
  <si>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</si>
  <si>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</si>
  <si>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</si>
  <si>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</si>
  <si>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</si>
  <si>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</si>
  <si>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</si>
  <si>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</si>
  <si>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</si>
  <si>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</si>
  <si>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</si>
  <si>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</si>
  <si>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</si>
  <si>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</si>
  <si>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</si>
  <si>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</si>
  <si>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</si>
  <si>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</si>
  <si>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</si>
  <si>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</si>
  <si>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</si>
  <si>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</si>
  <si>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</si>
  <si>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</si>
  <si>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</si>
  <si>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</si>
  <si>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</si>
  <si>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</si>
  <si>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</si>
  <si>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</si>
  <si>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</si>
  <si>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</si>
  <si>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</si>
  <si>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</si>
  <si>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</si>
  <si>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</si>
  <si>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</si>
  <si>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</si>
  <si>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</si>
  <si>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</si>
  <si>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</si>
  <si>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</si>
  <si>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</si>
  <si>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</si>
  <si>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</si>
  <si>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</si>
  <si>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</si>
  <si>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</si>
  <si>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</si>
  <si>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</si>
  <si>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</si>
  <si>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</si>
  <si>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</si>
  <si>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</si>
  <si>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</si>
  <si>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</si>
  <si>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</si>
  <si>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</si>
  <si>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</si>
  <si>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</si>
  <si>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</si>
  <si>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</si>
  <si>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</si>
  <si>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</si>
  <si>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</si>
  <si>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</si>
  <si>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</si>
  <si>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</si>
  <si>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</si>
  <si>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</si>
  <si>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</si>
  <si>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</si>
  <si>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</si>
  <si>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</si>
  <si>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</si>
  <si>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</si>
  <si>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</si>
  <si>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</si>
  <si>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</si>
  <si>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</si>
  <si>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</si>
  <si>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</si>
  <si>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</si>
  <si>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</si>
  <si>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</si>
  <si>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</si>
  <si>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</si>
  <si>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</si>
  <si>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</si>
  <si>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</si>
  <si>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</si>
  <si>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</si>
  <si>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</si>
  <si>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</si>
  <si>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</si>
  <si>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</si>
  <si>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</si>
  <si>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</si>
  <si>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</si>
  <si>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</si>
  <si>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</si>
  <si>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</si>
  <si>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</si>
  <si>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</si>
  <si>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</si>
  <si>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</si>
  <si>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</si>
  <si>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</si>
  <si>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</si>
  <si>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</si>
  <si>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</si>
  <si>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</si>
  <si>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</si>
  <si>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</si>
  <si>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</si>
  <si>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</si>
  <si>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</si>
  <si>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</si>
  <si>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</si>
  <si>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</si>
  <si>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</si>
  <si>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</si>
  <si>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</si>
  <si>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</si>
  <si>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</si>
  <si>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</si>
  <si>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</si>
  <si>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</si>
  <si>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</si>
  <si>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</si>
  <si>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</si>
  <si>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</si>
  <si>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</si>
  <si>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</si>
  <si>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</si>
  <si>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</si>
  <si>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</si>
  <si>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</si>
  <si>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</si>
  <si>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</si>
  <si>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</si>
  <si>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</si>
  <si>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</si>
  <si>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</si>
  <si>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</si>
  <si>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</si>
  <si>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</si>
  <si>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</si>
  <si>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</si>
  <si>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</si>
  <si>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</si>
  <si>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</si>
  <si>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</si>
  <si>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</si>
  <si>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</si>
  <si>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</si>
  <si>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</si>
  <si>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</si>
  <si>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</si>
  <si>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</si>
  <si>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</si>
  <si>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</si>
  <si>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</si>
  <si>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</si>
  <si>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</si>
  <si>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</si>
  <si>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</si>
  <si>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</si>
  <si>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</si>
  <si>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</si>
  <si>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</si>
  <si>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</si>
  <si>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</si>
  <si>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</si>
  <si>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</si>
  <si>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</si>
  <si>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</si>
  <si>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</si>
  <si>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</si>
  <si>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</si>
  <si>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</si>
  <si>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</si>
  <si>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</si>
  <si>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</si>
  <si>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</si>
  <si>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</si>
  <si>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</si>
  <si>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</si>
  <si>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</si>
  <si>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</si>
  <si>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</si>
  <si>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</si>
  <si>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</si>
  <si>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</si>
  <si>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</si>
  <si>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</si>
  <si>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</si>
  <si>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</si>
  <si>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</si>
  <si>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</si>
  <si>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</si>
  <si>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</si>
  <si>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</si>
  <si>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</si>
  <si>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</si>
  <si>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</si>
  <si>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</si>
  <si>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</si>
  <si>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</si>
  <si>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</si>
  <si>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</si>
  <si>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</si>
  <si>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</si>
  <si>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</si>
  <si>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</si>
  <si>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</si>
  <si>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</si>
  <si>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</si>
  <si>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</si>
  <si>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</si>
  <si>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</si>
  <si>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</si>
  <si>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</si>
  <si>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</si>
  <si>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</si>
  <si>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</si>
  <si>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</si>
  <si>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</si>
  <si>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</si>
  <si>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</si>
  <si>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</si>
  <si>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</si>
  <si>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</si>
  <si>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</si>
  <si>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</si>
  <si>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</si>
  <si>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</si>
  <si>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</si>
  <si>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</si>
  <si>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</si>
  <si>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</si>
  <si>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</si>
  <si>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</si>
  <si>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</si>
  <si>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</si>
  <si>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</si>
  <si>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</si>
  <si>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</si>
  <si>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</si>
  <si>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</si>
  <si>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</si>
  <si>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</si>
  <si>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</si>
  <si>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</si>
  <si>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</si>
  <si>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</si>
  <si>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</si>
  <si>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</si>
  <si>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</si>
  <si>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</si>
  <si>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</si>
  <si>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</si>
  <si>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</si>
  <si>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</si>
  <si>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</si>
  <si>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</si>
  <si>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</si>
  <si>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</si>
  <si>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</si>
  <si>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</si>
  <si>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</si>
  <si>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</si>
  <si>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</si>
  <si>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</si>
  <si>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</si>
  <si>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</si>
  <si>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</si>
  <si>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</si>
  <si>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</si>
  <si>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</si>
  <si>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</si>
  <si>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</si>
  <si>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</si>
  <si>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</si>
  <si>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</si>
  <si>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</si>
  <si>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</si>
  <si>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</si>
  <si>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</si>
  <si>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</si>
  <si>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</si>
  <si>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</si>
  <si>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</si>
  <si>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</si>
  <si>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</si>
  <si>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</si>
  <si>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</si>
  <si>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</si>
  <si>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</si>
  <si>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</si>
  <si>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</si>
  <si>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</si>
  <si>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</si>
  <si>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</si>
  <si>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</si>
  <si>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</si>
  <si>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</si>
  <si>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</si>
  <si>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</si>
  <si>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</si>
  <si>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</si>
  <si>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</si>
  <si>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</si>
  <si>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</si>
  <si>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</si>
  <si>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</si>
  <si>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</si>
  <si>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</si>
  <si>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</si>
  <si>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</si>
  <si>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</si>
  <si>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</si>
  <si>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</si>
  <si>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</si>
  <si>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</si>
  <si>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</si>
  <si>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</si>
  <si>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</si>
  <si>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</si>
  <si>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</si>
  <si>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</si>
  <si>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</si>
  <si>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</si>
  <si>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</si>
  <si>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</si>
  <si>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</si>
  <si>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</si>
  <si>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</si>
  <si>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</si>
  <si>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</si>
  <si>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</si>
  <si>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</si>
  <si>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</si>
  <si>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</si>
  <si>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</si>
  <si>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</si>
  <si>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</si>
  <si>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</si>
  <si>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</si>
  <si>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</si>
  <si>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</si>
  <si>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</si>
  <si>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</si>
  <si>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</si>
  <si>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</si>
  <si>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</si>
  <si>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</si>
  <si>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</si>
  <si>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</si>
  <si>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</si>
  <si>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</si>
  <si>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</si>
  <si>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</si>
  <si>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</si>
  <si>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</si>
  <si>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</si>
  <si>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</si>
  <si>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</si>
  <si>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</si>
  <si>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</si>
  <si>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</si>
  <si>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</si>
  <si>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</si>
  <si>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</si>
  <si>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</si>
  <si>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</si>
  <si>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</si>
  <si>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</si>
  <si>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</si>
  <si>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</si>
  <si>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</si>
  <si>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</si>
  <si>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</si>
  <si>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</si>
  <si>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</si>
  <si>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</si>
  <si>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</si>
  <si>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</si>
  <si>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</si>
  <si>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</si>
  <si>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</si>
  <si>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</si>
  <si>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</si>
  <si>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</si>
  <si>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</si>
  <si>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</si>
  <si>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</si>
  <si>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</si>
  <si>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</si>
  <si>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</si>
  <si>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</si>
  <si>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</si>
  <si>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</si>
  <si>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</si>
  <si>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</si>
  <si>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</si>
  <si>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</si>
  <si>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</si>
  <si>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</si>
  <si>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</si>
  <si>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</si>
  <si>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</si>
  <si>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</si>
  <si>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</si>
  <si>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</si>
  <si>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</si>
  <si>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</si>
  <si>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</si>
  <si>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</si>
  <si>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</si>
  <si>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</si>
  <si>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</si>
  <si>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</si>
  <si>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</si>
  <si>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</si>
  <si>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</si>
  <si>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</si>
  <si>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</si>
  <si>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</si>
  <si>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</si>
  <si>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</si>
  <si>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</si>
  <si>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</si>
  <si>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</si>
  <si>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</si>
  <si>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</si>
  <si>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</si>
  <si>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</si>
  <si>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</si>
  <si>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</si>
  <si>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</si>
  <si>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</si>
  <si>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</si>
  <si>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</si>
  <si>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</si>
  <si>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</si>
  <si>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</si>
  <si>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</si>
  <si>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</si>
  <si>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</si>
  <si>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</si>
  <si>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</si>
  <si>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</si>
  <si>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</si>
  <si>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</si>
  <si>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</si>
  <si>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</si>
  <si>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</si>
  <si>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</si>
  <si>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</si>
  <si>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</si>
  <si>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</si>
  <si>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</si>
  <si>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</si>
  <si>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</si>
  <si>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</si>
  <si>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</si>
  <si>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</si>
  <si>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</si>
  <si>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</si>
  <si>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</si>
  <si>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</si>
  <si>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</si>
  <si>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</si>
  <si>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</si>
  <si>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</si>
  <si>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</si>
  <si>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</si>
  <si>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</si>
  <si>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</si>
  <si>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</si>
  <si>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</si>
  <si>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</si>
  <si>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</si>
  <si>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</si>
  <si>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</si>
  <si>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</si>
  <si>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</si>
  <si>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</si>
  <si>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</si>
  <si>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</si>
  <si>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</si>
  <si>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</si>
  <si>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</si>
  <si>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</si>
  <si>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</si>
  <si>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</si>
  <si>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</si>
  <si>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</si>
  <si>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</si>
  <si>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</si>
  <si>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</si>
  <si>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</si>
  <si>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</si>
  <si>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</si>
  <si>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</si>
  <si>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</si>
  <si>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</si>
  <si>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</si>
  <si>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</si>
  <si>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</si>
  <si>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</si>
  <si>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</si>
  <si>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</si>
  <si>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</si>
  <si>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</si>
  <si>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</si>
  <si>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</si>
  <si>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</si>
  <si>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</si>
  <si>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</si>
  <si>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</si>
  <si>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</si>
  <si>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</si>
  <si>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</si>
  <si>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</si>
  <si>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</si>
  <si>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</si>
  <si>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</si>
  <si>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</si>
  <si>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</si>
  <si>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</si>
  <si>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</si>
  <si>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</si>
  <si>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</si>
  <si>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</si>
  <si>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</si>
  <si>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</si>
  <si>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</si>
  <si>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</si>
  <si>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</si>
  <si>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</si>
  <si>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</si>
  <si>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</si>
  <si>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</si>
  <si>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</si>
  <si>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</si>
  <si>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</si>
  <si>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</si>
  <si>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</si>
  <si>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</si>
  <si>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</si>
  <si>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</si>
  <si>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</si>
  <si>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</si>
  <si>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</si>
  <si>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</si>
  <si>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</si>
  <si>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</si>
  <si>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</si>
  <si>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</si>
  <si>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</si>
  <si>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</si>
  <si>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</si>
  <si>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</si>
  <si>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</si>
  <si>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</si>
  <si>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</si>
  <si>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</si>
  <si>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</si>
  <si>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</si>
  <si>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</si>
  <si>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</si>
  <si>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</si>
  <si>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</si>
  <si>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</si>
  <si>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</si>
  <si>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</si>
  <si>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</si>
  <si>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</si>
  <si>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</si>
  <si>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</si>
  <si>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</si>
  <si>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</si>
  <si>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</si>
  <si>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</si>
  <si>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</si>
  <si>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</si>
  <si>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</si>
  <si>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</si>
  <si>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</si>
  <si>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</si>
  <si>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</si>
  <si>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</si>
  <si>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</si>
  <si>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</si>
  <si>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</si>
  <si>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</si>
  <si>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</si>
  <si>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</si>
  <si>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</si>
  <si>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</si>
  <si>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</si>
  <si>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</si>
  <si>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</si>
  <si>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</si>
  <si>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</si>
  <si>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</si>
  <si>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</si>
  <si>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</si>
  <si>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</si>
  <si>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</si>
  <si>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</si>
  <si>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</si>
  <si>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</si>
  <si>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</si>
  <si>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</si>
  <si>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</si>
  <si>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</si>
  <si>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</si>
  <si>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</si>
  <si>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</si>
  <si>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</si>
  <si>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</si>
  <si>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</si>
  <si>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</si>
  <si>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</si>
  <si>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</si>
  <si>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</si>
  <si>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</si>
  <si>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</si>
  <si>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</si>
  <si>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</si>
  <si>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</si>
  <si>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</si>
  <si>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</si>
  <si>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</si>
  <si>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</si>
  <si>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</si>
  <si>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</si>
  <si>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</si>
  <si>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</si>
  <si>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</si>
  <si>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</si>
  <si>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</si>
  <si>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</si>
  <si>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</si>
  <si>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</si>
  <si>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</si>
  <si>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</si>
  <si>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</si>
  <si>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</si>
  <si>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</si>
  <si>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</si>
  <si>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</si>
  <si>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</si>
  <si>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</si>
  <si>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</si>
  <si>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</si>
  <si>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</si>
  <si>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</si>
  <si>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</si>
  <si>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</si>
  <si>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</si>
  <si>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</si>
  <si>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</si>
  <si>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</si>
  <si>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</si>
  <si>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</si>
  <si>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</si>
  <si>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</si>
  <si>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</si>
  <si>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</si>
  <si>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</si>
  <si>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</si>
  <si>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</si>
  <si>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</si>
  <si>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</si>
  <si>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</si>
  <si>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</si>
  <si>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</si>
  <si>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</si>
  <si>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</si>
  <si>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</si>
  <si>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</si>
  <si>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</si>
  <si>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</si>
  <si>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</si>
  <si>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</si>
  <si>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</si>
  <si>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</si>
  <si>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</si>
  <si>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</si>
  <si>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</si>
  <si>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</si>
  <si>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</si>
  <si>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</si>
  <si>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</si>
  <si>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</si>
  <si>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</si>
  <si>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</si>
  <si>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</si>
  <si>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</si>
  <si>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</si>
  <si>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</si>
  <si>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</si>
  <si>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</si>
  <si>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</si>
  <si>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</si>
  <si>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</si>
  <si>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</si>
  <si>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</si>
  <si>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</si>
  <si>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</si>
  <si>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</si>
  <si>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</si>
  <si>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</si>
  <si>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</si>
  <si>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</si>
  <si>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</si>
  <si>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</si>
  <si>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</si>
  <si>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</si>
  <si>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</si>
  <si>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</si>
  <si>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</si>
  <si>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</si>
  <si>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</si>
  <si>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</si>
  <si>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</si>
  <si>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</si>
  <si>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</si>
  <si>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</si>
  <si>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</si>
  <si>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</si>
  <si>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</si>
  <si>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</si>
  <si>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</si>
  <si>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</si>
  <si>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</si>
  <si>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</si>
  <si>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</si>
  <si>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</si>
  <si>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</si>
  <si>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</si>
  <si>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</si>
  <si>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</si>
  <si>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</si>
  <si>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</si>
  <si>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</si>
  <si>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</si>
  <si>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</si>
  <si>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</si>
  <si>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</si>
  <si>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</si>
  <si>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</si>
  <si>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</si>
  <si>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</si>
  <si>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</si>
  <si>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</si>
  <si>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</si>
  <si>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</si>
  <si>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</si>
  <si>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</si>
  <si>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</si>
  <si>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</si>
  <si>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</si>
  <si>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</si>
  <si>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</si>
  <si>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</si>
  <si>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</si>
  <si>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</si>
  <si>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</si>
  <si>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</si>
  <si>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</si>
  <si>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</si>
  <si>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</si>
  <si>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</si>
  <si>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</si>
  <si>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</si>
  <si>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</si>
  <si>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</si>
  <si>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</si>
  <si>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</si>
  <si>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</si>
  <si>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</si>
  <si>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</si>
  <si>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</si>
  <si>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</si>
  <si>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</si>
  <si>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</si>
  <si>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</si>
  <si>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</si>
  <si>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</si>
  <si>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</si>
  <si>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</si>
  <si>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</si>
  <si>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</si>
  <si>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</si>
  <si>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</si>
  <si>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</si>
  <si>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</si>
  <si>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</si>
  <si>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</si>
  <si>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</si>
  <si>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</si>
  <si>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</si>
  <si>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</si>
  <si>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</si>
  <si>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</si>
  <si>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</si>
  <si>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</si>
  <si>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</si>
  <si>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</si>
  <si>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</si>
  <si>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</si>
  <si>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</si>
  <si>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</si>
  <si>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</si>
  <si>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</si>
  <si>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</si>
  <si>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</si>
  <si>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</si>
  <si>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</si>
  <si>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</si>
  <si>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</si>
  <si>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</si>
  <si>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</si>
  <si>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</si>
  <si>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</si>
  <si>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</si>
  <si>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</si>
  <si>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</si>
  <si>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</si>
  <si>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</si>
  <si>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</si>
  <si>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</si>
  <si>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</si>
  <si>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</si>
  <si>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</si>
  <si>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</si>
  <si>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</si>
  <si>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</si>
  <si>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</si>
  <si>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</si>
  <si>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</si>
  <si>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</si>
  <si>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</si>
  <si>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</si>
  <si>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</si>
  <si>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</si>
  <si>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</si>
  <si>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</si>
  <si>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</si>
  <si>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</si>
  <si>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</si>
  <si>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</si>
  <si>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</si>
  <si>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</si>
  <si>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</si>
  <si>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</si>
  <si>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</si>
  <si>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</si>
  <si>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</si>
  <si>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</si>
  <si>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</si>
  <si>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</si>
  <si>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</si>
  <si>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</si>
  <si>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</si>
  <si>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</si>
  <si>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</si>
  <si>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</si>
  <si>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</si>
  <si>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</si>
  <si>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</si>
  <si>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</si>
  <si>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</si>
  <si>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</si>
  <si>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</si>
  <si>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</si>
  <si>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</si>
  <si>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</si>
  <si>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</si>
  <si>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</si>
  <si>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</si>
  <si>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</si>
  <si>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</si>
  <si>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</si>
  <si>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</si>
  <si>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</si>
  <si>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</si>
  <si>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</si>
  <si>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</si>
  <si>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</si>
  <si>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</si>
  <si>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</si>
  <si>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</si>
  <si>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</si>
  <si>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</si>
  <si>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</si>
  <si>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</si>
  <si>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</si>
  <si>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</si>
  <si>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</si>
  <si>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</si>
  <si>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</si>
  <si>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</si>
  <si>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</si>
  <si>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</si>
  <si>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</si>
  <si>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</si>
  <si>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</si>
  <si>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</si>
  <si>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</si>
  <si>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</si>
  <si>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</si>
  <si>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</si>
  <si>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</si>
  <si>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</si>
  <si>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</si>
  <si>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</si>
  <si>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</si>
  <si>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</si>
  <si>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</si>
  <si>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</si>
  <si>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</si>
  <si>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</si>
  <si>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</si>
  <si>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</si>
  <si>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</si>
  <si>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</si>
  <si>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</si>
  <si>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</si>
  <si>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</si>
  <si>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</si>
  <si>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</si>
  <si>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</si>
  <si>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</si>
  <si>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</si>
  <si>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</si>
  <si>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</si>
  <si>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</si>
  <si>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</si>
  <si>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</si>
  <si>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</si>
  <si>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</si>
  <si>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</si>
  <si>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</si>
  <si>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</si>
  <si>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</si>
  <si>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</si>
  <si>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</si>
  <si>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</si>
  <si>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</si>
  <si>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</si>
  <si>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</si>
  <si>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</si>
  <si>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</si>
  <si>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</si>
  <si>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</si>
  <si>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</si>
  <si>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</si>
  <si>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</si>
  <si>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</si>
  <si>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</si>
  <si>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</si>
  <si>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</si>
  <si>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</si>
  <si>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</si>
  <si>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</si>
  <si>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</si>
  <si>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</si>
  <si>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</si>
  <si>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</si>
  <si>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</si>
  <si>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</si>
  <si>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</si>
  <si>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</si>
  <si>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</si>
  <si>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</si>
  <si>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</si>
  <si>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</si>
  <si>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</si>
  <si>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</si>
  <si>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</si>
  <si>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</si>
  <si>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</si>
  <si>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</si>
  <si>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</si>
  <si>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</si>
  <si>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</si>
  <si>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</si>
  <si>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</si>
  <si>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</si>
  <si>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</si>
  <si>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</si>
  <si>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</si>
  <si>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</si>
  <si>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</si>
  <si>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</si>
  <si>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</si>
  <si>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</si>
  <si>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</si>
  <si>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</si>
  <si>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</si>
  <si>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</si>
  <si>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</si>
  <si>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</si>
  <si>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</si>
  <si>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</si>
  <si>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</si>
  <si>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</si>
  <si>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</si>
  <si>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</si>
  <si>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</si>
  <si>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</si>
  <si>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</si>
  <si>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</si>
  <si>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</si>
  <si>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</si>
  <si>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</si>
  <si>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</si>
  <si>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</si>
  <si>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</si>
  <si>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</si>
  <si>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</si>
  <si>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</si>
  <si>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</si>
  <si>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</si>
  <si>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</si>
  <si>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</si>
  <si>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</si>
  <si>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</si>
  <si>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</si>
  <si>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</si>
  <si>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</si>
  <si>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</si>
  <si>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</si>
  <si>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</si>
  <si>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</si>
  <si>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</si>
  <si>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</si>
  <si>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</si>
  <si>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</si>
  <si>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</si>
  <si>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</si>
  <si>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</si>
  <si>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</si>
  <si>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</si>
  <si>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</si>
  <si>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</si>
  <si>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</si>
  <si>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</si>
  <si>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</si>
  <si>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</si>
  <si>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</si>
  <si>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</si>
  <si>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</si>
  <si>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</si>
  <si>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</si>
  <si>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</si>
  <si>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</si>
  <si>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</si>
  <si>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</si>
  <si>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</si>
  <si>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</si>
  <si>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</si>
  <si>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</si>
  <si>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</si>
  <si>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</si>
  <si>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</si>
  <si>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</si>
  <si>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</si>
  <si>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</si>
  <si>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</si>
  <si>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</si>
  <si>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</si>
  <si>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</si>
  <si>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</si>
  <si>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</si>
  <si>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</si>
  <si>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</si>
  <si>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</si>
  <si>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</si>
  <si>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</si>
  <si>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</si>
  <si>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</si>
  <si>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</si>
  <si>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</si>
  <si>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</si>
  <si>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</si>
  <si>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</si>
  <si>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</si>
  <si>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</si>
  <si>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</si>
  <si>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</si>
  <si>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</si>
  <si>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</si>
  <si>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</si>
  <si>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</si>
  <si>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</si>
  <si>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</si>
  <si>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</si>
  <si>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</si>
  <si>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</si>
  <si>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</si>
  <si>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</si>
  <si>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</si>
  <si>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</si>
  <si>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</si>
  <si>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</si>
  <si>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</si>
  <si>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</si>
  <si>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</si>
  <si>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</si>
  <si>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</si>
  <si>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</si>
  <si>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</si>
  <si>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</si>
  <si>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</si>
  <si>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</si>
  <si>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</si>
  <si>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</si>
  <si>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</si>
  <si>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</si>
  <si>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</si>
  <si>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</si>
  <si>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</si>
  <si>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</si>
  <si>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</si>
  <si>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</si>
  <si>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</si>
  <si>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</si>
  <si>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</si>
  <si>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</si>
  <si>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</si>
  <si>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</si>
  <si>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</si>
  <si>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</si>
  <si>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</si>
  <si>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</si>
  <si>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</si>
  <si>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</si>
  <si>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</si>
  <si>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</si>
  <si>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</si>
  <si>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</si>
  <si>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</si>
  <si>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</si>
  <si>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</si>
  <si>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</si>
  <si>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</si>
  <si>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</si>
  <si>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</si>
  <si>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</si>
  <si>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</si>
  <si>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</si>
  <si>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</si>
  <si>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</si>
  <si>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</si>
  <si>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</si>
  <si>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</si>
  <si>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</si>
  <si>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</si>
  <si>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</si>
  <si>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</si>
  <si>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</si>
  <si>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</si>
  <si>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</si>
  <si>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</si>
  <si>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</si>
  <si>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</si>
  <si>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</si>
  <si>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</si>
  <si>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</si>
  <si>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</si>
  <si>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</si>
  <si>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</si>
  <si>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</si>
  <si>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</si>
  <si>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</si>
  <si>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</si>
  <si>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</si>
  <si>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</si>
  <si>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</si>
  <si>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</si>
  <si>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</si>
  <si>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</si>
  <si>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</si>
  <si>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</si>
  <si>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</si>
  <si>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</si>
  <si>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</si>
  <si>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</si>
  <si>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</si>
  <si>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</si>
  <si>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</si>
  <si>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</si>
  <si>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</si>
  <si>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</si>
  <si>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</si>
  <si>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</si>
  <si>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</si>
  <si>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</si>
  <si>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</si>
  <si>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</si>
  <si>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</si>
  <si>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</si>
  <si>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</si>
  <si>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</si>
  <si>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</si>
  <si>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</si>
  <si>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</si>
  <si>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</si>
  <si>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</si>
  <si>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</si>
  <si>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</si>
  <si>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</si>
  <si>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</si>
  <si>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</si>
  <si>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</si>
  <si>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</si>
  <si>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</si>
  <si>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</si>
  <si>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</si>
  <si>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</si>
  <si>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</si>
  <si>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</si>
  <si>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</si>
  <si>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</si>
  <si>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</si>
  <si>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</si>
  <si>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</si>
  <si>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</si>
  <si>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</si>
  <si>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</si>
  <si>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</si>
  <si>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</si>
  <si>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</si>
  <si>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</si>
  <si>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</si>
  <si>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</si>
  <si>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</si>
  <si>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</si>
  <si>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</si>
  <si>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</si>
  <si>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</si>
  <si>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</si>
  <si>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</si>
  <si>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</si>
  <si>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</si>
  <si>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</si>
  <si>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</si>
  <si>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</si>
  <si>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</si>
  <si>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</si>
  <si>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</si>
  <si>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</si>
  <si>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</si>
  <si>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</si>
  <si>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</si>
  <si>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</si>
  <si>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</si>
  <si>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</si>
  <si>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</si>
  <si>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</si>
  <si>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</si>
  <si>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</si>
  <si>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</si>
  <si>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</si>
  <si>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</si>
  <si>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</si>
  <si>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</si>
  <si>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</si>
  <si>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</si>
  <si>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</si>
  <si>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</si>
  <si>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</si>
  <si>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</si>
  <si>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</si>
  <si>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</si>
  <si>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</si>
  <si>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</si>
  <si>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</si>
  <si>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</si>
  <si>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</si>
  <si>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</si>
  <si>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</si>
  <si>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</si>
  <si>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</si>
  <si>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</si>
  <si>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</si>
  <si>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</si>
  <si>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</si>
  <si>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</si>
  <si>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</si>
  <si>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</si>
  <si>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</si>
  <si>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</si>
  <si>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</si>
  <si>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</si>
  <si>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</si>
  <si>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</si>
  <si>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</si>
  <si>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</si>
  <si>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</si>
  <si>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</si>
  <si>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</si>
  <si>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</si>
  <si>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</si>
  <si>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</si>
  <si>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</si>
  <si>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</si>
  <si>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</si>
  <si>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</si>
  <si>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</si>
  <si>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</si>
  <si>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</si>
  <si>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</si>
  <si>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</si>
  <si>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</si>
  <si>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</si>
  <si>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</si>
  <si>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</si>
  <si>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</si>
  <si>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</si>
  <si>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</si>
  <si>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</si>
  <si>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</si>
  <si>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</si>
  <si>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</si>
  <si>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</si>
  <si>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</si>
  <si>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</si>
  <si>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</si>
  <si>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</si>
  <si>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</si>
  <si>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</si>
  <si>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</si>
  <si>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</si>
  <si>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</si>
  <si>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</si>
  <si>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</si>
  <si>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</si>
  <si>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</si>
  <si>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</si>
  <si>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</si>
  <si>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</si>
  <si>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</si>
  <si>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</si>
  <si>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</si>
  <si>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</si>
  <si>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</si>
  <si>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</si>
  <si>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</si>
  <si>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</si>
  <si>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</si>
  <si>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</si>
  <si>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</si>
  <si>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</si>
  <si>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</si>
  <si>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</si>
  <si>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</si>
  <si>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</si>
  <si>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</si>
  <si>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</si>
  <si>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</si>
  <si>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</si>
  <si>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</si>
  <si>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</si>
  <si>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</si>
  <si>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</si>
  <si>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</si>
  <si>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</si>
  <si>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</si>
  <si>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</si>
  <si>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</si>
  <si>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</si>
  <si>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</si>
  <si>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</si>
  <si>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</si>
  <si>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</si>
  <si>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</si>
  <si>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</si>
  <si>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</si>
  <si>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</si>
  <si>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</si>
  <si>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</si>
  <si>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</si>
  <si>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</si>
  <si>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</si>
  <si>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</si>
  <si>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</si>
  <si>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</si>
  <si>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</si>
  <si>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</si>
  <si>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</si>
  <si>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</si>
  <si>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</si>
  <si>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</si>
  <si>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</si>
  <si>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</si>
  <si>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</si>
  <si>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</si>
  <si>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</si>
  <si>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</si>
  <si>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</si>
  <si>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</si>
  <si>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</si>
  <si>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</si>
  <si>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</si>
  <si>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</si>
  <si>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</si>
  <si>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</si>
  <si>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</si>
  <si>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</si>
  <si>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</si>
  <si>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</si>
  <si>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</si>
  <si>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</si>
  <si>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</si>
  <si>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</si>
  <si>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</si>
  <si>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</si>
  <si>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</si>
  <si>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</si>
  <si>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</si>
  <si>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</si>
  <si>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</si>
  <si>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</si>
  <si>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</si>
  <si>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</si>
  <si>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</si>
  <si>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</si>
  <si>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</si>
  <si>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</si>
  <si>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</si>
  <si>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</si>
  <si>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</si>
  <si>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</si>
  <si>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</si>
  <si>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</si>
  <si>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</si>
  <si>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</si>
  <si>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</si>
  <si>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</si>
  <si>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</si>
  <si>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</si>
  <si>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</si>
  <si>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</si>
  <si>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</si>
  <si>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</si>
  <si>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</si>
  <si>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</si>
  <si>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</si>
  <si>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</si>
  <si>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</si>
  <si>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</si>
  <si>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</si>
  <si>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</si>
  <si>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</si>
  <si>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</si>
  <si>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</si>
  <si>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</si>
  <si>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</si>
  <si>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</si>
  <si>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</si>
  <si>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</si>
  <si>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</si>
  <si>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</si>
  <si>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</si>
  <si>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</si>
  <si>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</si>
  <si>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</si>
  <si>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</si>
  <si>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</si>
  <si>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</si>
  <si>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</si>
  <si>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</si>
  <si>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</si>
  <si>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</si>
  <si>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</si>
  <si>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</si>
  <si>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</si>
  <si>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</si>
  <si>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</si>
  <si>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</si>
  <si>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</si>
  <si>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</si>
  <si>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</si>
  <si>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</si>
  <si>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</si>
  <si>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</si>
  <si>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</si>
  <si>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</si>
  <si>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</si>
  <si>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</si>
  <si>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</si>
  <si>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</si>
  <si>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</si>
  <si>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</si>
  <si>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</si>
  <si>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</si>
  <si>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</si>
  <si>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</si>
  <si>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</si>
  <si>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</si>
  <si>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</si>
  <si>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</si>
  <si>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</si>
  <si>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</si>
  <si>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</si>
  <si>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</si>
  <si>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</si>
  <si>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</si>
  <si>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</si>
  <si>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</si>
  <si>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</si>
  <si>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</si>
  <si>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</si>
  <si>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</si>
  <si>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</si>
  <si>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</si>
  <si>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</si>
  <si>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</si>
  <si>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</si>
  <si>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</si>
  <si>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</si>
  <si>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</si>
  <si>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</si>
  <si>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</si>
  <si>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</si>
  <si>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</si>
  <si>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</si>
  <si>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</si>
  <si>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</si>
  <si>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</si>
  <si>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</si>
  <si>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</si>
  <si>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</si>
  <si>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</si>
  <si>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</si>
  <si>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</si>
  <si>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</si>
  <si>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</si>
  <si>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</si>
  <si>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</si>
  <si>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</si>
  <si>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</si>
  <si>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</si>
  <si>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</si>
  <si>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</si>
  <si>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</si>
  <si>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</si>
  <si>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</si>
  <si>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</si>
  <si>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</si>
  <si>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</si>
  <si>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</si>
  <si>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</si>
  <si>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</si>
  <si>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</si>
  <si>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</si>
  <si>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</si>
  <si>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</si>
  <si>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</si>
  <si>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</si>
  <si>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</si>
  <si>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</si>
  <si>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</si>
  <si>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</si>
  <si>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</si>
  <si>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</si>
  <si>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</si>
  <si>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</si>
  <si>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</si>
  <si>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</si>
  <si>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</si>
  <si>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</si>
  <si>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</si>
  <si>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</si>
  <si>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</si>
  <si>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</si>
  <si>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</si>
  <si>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</si>
  <si>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</si>
  <si>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</si>
  <si>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</si>
  <si>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</si>
  <si>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</si>
  <si>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</si>
  <si>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</si>
  <si>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</si>
  <si>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</si>
  <si>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</si>
  <si>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</si>
  <si>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</si>
  <si>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</si>
  <si>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</si>
  <si>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</si>
  <si>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</si>
  <si>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</si>
  <si>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</si>
  <si>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</si>
  <si>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</si>
  <si>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</si>
  <si>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</si>
  <si>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</si>
  <si>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</si>
  <si>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</si>
  <si>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</si>
  <si>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</si>
  <si>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</si>
  <si>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</si>
  <si>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</si>
  <si>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</si>
  <si>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</si>
  <si>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</si>
  <si>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</si>
  <si>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</si>
  <si>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</si>
  <si>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</si>
  <si>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</si>
  <si>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</si>
  <si>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</si>
  <si>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</si>
  <si>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</si>
  <si>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</si>
  <si>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</si>
  <si>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</si>
  <si>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</si>
  <si>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</si>
  <si>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</si>
  <si>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</si>
  <si>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</si>
  <si>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</si>
  <si>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</si>
  <si>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</si>
  <si>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</si>
  <si>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</si>
  <si>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</si>
  <si>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</si>
  <si>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</si>
  <si>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</si>
  <si>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</si>
  <si>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</si>
  <si>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</si>
  <si>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</si>
  <si>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</si>
  <si>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</si>
  <si>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</si>
  <si>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</si>
  <si>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</si>
  <si>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</si>
  <si>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</si>
  <si>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</si>
  <si>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</si>
  <si>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</si>
  <si>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</si>
  <si>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</si>
  <si>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</si>
  <si>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</si>
  <si>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</si>
  <si>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</si>
  <si>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</si>
  <si>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</si>
  <si>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</si>
  <si>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</si>
  <si>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</si>
  <si>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</si>
  <si>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</si>
  <si>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</si>
  <si>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</si>
  <si>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</si>
  <si>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</si>
  <si>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</si>
  <si>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</si>
  <si>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</si>
  <si>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</si>
  <si>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</si>
  <si>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</si>
  <si>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</si>
  <si>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</si>
  <si>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</si>
  <si>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</si>
  <si>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</si>
  <si>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</si>
  <si>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</si>
  <si>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</si>
  <si>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</si>
  <si>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</si>
  <si>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</si>
  <si>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</si>
  <si>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</si>
  <si>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</si>
  <si>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</si>
  <si>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</si>
  <si>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</si>
  <si>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</si>
  <si>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</si>
  <si>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</si>
  <si>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</si>
  <si>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</si>
  <si>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</si>
  <si>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</si>
  <si>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</si>
  <si>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</si>
  <si>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</si>
  <si>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</si>
  <si>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</si>
  <si>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</si>
  <si>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</si>
  <si>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</si>
  <si>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</si>
  <si>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</si>
  <si>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</si>
  <si>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</si>
  <si>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</si>
  <si>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</si>
  <si>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</si>
  <si>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</si>
  <si>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</si>
  <si>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</si>
  <si>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</si>
  <si>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</si>
  <si>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</si>
  <si>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</si>
  <si>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</si>
  <si>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</si>
  <si>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</si>
  <si>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</si>
  <si>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</si>
  <si>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</si>
  <si>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</si>
  <si>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</si>
  <si>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</si>
  <si>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</si>
  <si>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</si>
  <si>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</si>
  <si>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</si>
  <si>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</si>
  <si>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</si>
  <si>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</si>
  <si>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</si>
  <si>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</si>
  <si>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</si>
  <si>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</si>
  <si>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</si>
  <si>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</si>
  <si>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</si>
  <si>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</si>
  <si>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</si>
  <si>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</si>
  <si>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</si>
  <si>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</si>
  <si>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</si>
  <si>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</si>
  <si>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</si>
  <si>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</si>
  <si>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</si>
  <si>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</si>
  <si>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</si>
  <si>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</si>
  <si>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</si>
  <si>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</si>
  <si>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</si>
  <si>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</si>
  <si>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</si>
  <si>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</si>
  <si>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</si>
  <si>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</si>
  <si>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</si>
  <si>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</si>
  <si>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</si>
  <si>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</si>
  <si>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</si>
  <si>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</si>
  <si>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</si>
  <si>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</si>
  <si>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</si>
  <si>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</si>
  <si>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</si>
  <si>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</si>
  <si>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</si>
  <si>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</si>
  <si>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</si>
  <si>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</si>
  <si>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</si>
  <si>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</si>
  <si>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</si>
  <si>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</si>
  <si>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</si>
  <si>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</si>
  <si>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</si>
  <si>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</si>
  <si>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</si>
  <si>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</si>
  <si>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</si>
  <si>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</si>
  <si>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</si>
  <si>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</si>
  <si>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</si>
  <si>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</si>
  <si>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</si>
  <si>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</si>
  <si>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</si>
  <si>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</si>
  <si>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</si>
  <si>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</si>
  <si>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</si>
  <si>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</si>
  <si>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</si>
  <si>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</si>
  <si>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</si>
  <si>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</si>
  <si>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</si>
  <si>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</si>
  <si>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</si>
  <si>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</si>
  <si>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</si>
  <si>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</si>
  <si>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</si>
  <si>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</si>
  <si>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</si>
  <si>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</si>
  <si>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</si>
  <si>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</si>
  <si>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</si>
  <si>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</si>
  <si>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</si>
  <si>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</si>
  <si>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</si>
  <si>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</si>
  <si>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</si>
  <si>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</si>
  <si>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</si>
  <si>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</si>
  <si>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</si>
  <si>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</si>
  <si>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</si>
  <si>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</si>
  <si>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</si>
  <si>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</si>
  <si>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</si>
  <si>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</si>
  <si>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</si>
  <si>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</si>
  <si>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</si>
  <si>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</si>
  <si>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</si>
  <si>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</si>
  <si>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</si>
  <si>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</si>
  <si>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</si>
  <si>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</si>
  <si>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</si>
  <si>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</si>
  <si>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</si>
  <si>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</si>
  <si>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</si>
  <si>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</si>
  <si>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</si>
  <si>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</si>
  <si>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</si>
  <si>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</si>
  <si>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</si>
  <si>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</si>
  <si>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</si>
  <si>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</si>
  <si>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</si>
  <si>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</si>
  <si>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</si>
  <si>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</si>
  <si>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</si>
  <si>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</si>
  <si>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</si>
  <si>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</si>
  <si>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</si>
  <si>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</si>
  <si>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</si>
  <si>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</si>
  <si>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</si>
  <si>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</si>
  <si>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</si>
  <si>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</si>
  <si>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</si>
  <si>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</si>
  <si>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</si>
  <si>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</si>
  <si>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</si>
  <si>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</si>
  <si>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</si>
  <si>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</si>
  <si>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</si>
  <si>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</si>
  <si>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</si>
  <si>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</si>
  <si>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</si>
  <si>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</si>
  <si>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</si>
  <si>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</si>
  <si>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</si>
  <si>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</si>
  <si>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</si>
  <si>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</si>
  <si>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</si>
  <si>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</si>
  <si>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</si>
  <si>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</si>
  <si>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</si>
  <si>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</si>
  <si>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</si>
  <si>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</si>
  <si>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</si>
  <si>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</si>
  <si>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</si>
  <si>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</si>
  <si>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</si>
  <si>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</si>
  <si>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</si>
  <si>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</si>
  <si>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</si>
  <si>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</si>
  <si>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</si>
  <si>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</si>
  <si>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</si>
  <si>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</si>
  <si>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</si>
  <si>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</si>
  <si>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</si>
  <si>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</si>
  <si>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</si>
  <si>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</si>
  <si>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</si>
  <si>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</si>
  <si>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</si>
  <si>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</si>
  <si>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</si>
  <si>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</si>
  <si>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</si>
  <si>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</si>
  <si>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</si>
  <si>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</si>
  <si>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</si>
  <si>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</si>
  <si>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</si>
  <si>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</si>
  <si>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</si>
  <si>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</si>
  <si>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</si>
  <si>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</si>
  <si>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</si>
  <si>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</si>
  <si>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</si>
  <si>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</si>
  <si>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</si>
  <si>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</si>
  <si>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</si>
  <si>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</si>
  <si>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</si>
  <si>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</si>
  <si>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</si>
  <si>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</si>
  <si>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</si>
  <si>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</si>
  <si>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</si>
  <si>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</si>
  <si>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</si>
  <si>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</si>
  <si>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</si>
  <si>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</si>
  <si>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</si>
  <si>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</si>
  <si>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</si>
  <si>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</si>
  <si>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</si>
  <si>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</si>
  <si>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</si>
  <si>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</si>
  <si>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</si>
  <si>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</si>
  <si>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</si>
  <si>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</si>
  <si>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</si>
  <si>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</si>
  <si>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</si>
  <si>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</si>
  <si>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</si>
  <si>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</si>
  <si>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</si>
  <si>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</si>
  <si>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</si>
  <si>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</si>
  <si>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</si>
  <si>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</si>
  <si>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</si>
  <si>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</si>
  <si>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</si>
  <si>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</si>
  <si>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</si>
  <si>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</si>
  <si>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</si>
  <si>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</si>
  <si>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</si>
  <si>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</si>
  <si>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</si>
  <si>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</si>
  <si>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</si>
  <si>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</si>
  <si>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</si>
  <si>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</si>
  <si>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</si>
  <si>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</si>
  <si>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</si>
  <si>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</si>
  <si>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</si>
  <si>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</si>
  <si>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</si>
  <si>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</si>
  <si>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</si>
  <si>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</si>
  <si>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</si>
  <si>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</si>
  <si>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</si>
  <si>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</si>
  <si>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</si>
  <si>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</si>
  <si>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</si>
  <si>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</si>
  <si>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</si>
  <si>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</si>
  <si>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</si>
  <si>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</si>
  <si>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</si>
  <si>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</si>
  <si>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</si>
  <si>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</si>
  <si>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</si>
  <si>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</si>
  <si>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</si>
  <si>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</si>
  <si>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</si>
  <si>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</si>
  <si>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</si>
  <si>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</si>
  <si>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</si>
  <si>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</si>
  <si>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</si>
  <si>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</si>
  <si>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</si>
  <si>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</si>
  <si>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</si>
  <si>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</si>
  <si>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</si>
  <si>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</si>
  <si>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</si>
  <si>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</si>
  <si>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</si>
  <si>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</si>
  <si>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</si>
  <si>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</si>
  <si>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</si>
  <si>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</si>
  <si>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</si>
  <si>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</si>
  <si>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</si>
  <si>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</si>
  <si>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</si>
  <si>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</si>
  <si>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</si>
  <si>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</si>
  <si>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</si>
  <si>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</si>
  <si>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</si>
  <si>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</si>
  <si>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</si>
  <si>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</si>
  <si>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</si>
  <si>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</si>
  <si>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</si>
  <si>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</si>
  <si>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</si>
  <si>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</si>
  <si>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</si>
  <si>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</si>
  <si>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</si>
  <si>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</si>
  <si>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</si>
  <si>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</si>
  <si>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</si>
  <si>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</si>
  <si>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</si>
  <si>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</si>
  <si>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</si>
  <si>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</si>
  <si>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</si>
  <si>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</si>
  <si>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</si>
  <si>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</si>
  <si>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</si>
  <si>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</si>
  <si>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</si>
  <si>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</si>
  <si>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</si>
  <si>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</si>
  <si>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</si>
  <si>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</si>
  <si>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</si>
  <si>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</si>
  <si>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</si>
  <si>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</si>
  <si>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</si>
  <si>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</si>
  <si>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</si>
  <si>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</si>
  <si>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</si>
  <si>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</si>
  <si>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</si>
  <si>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</si>
  <si>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</si>
  <si>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</si>
  <si>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</si>
  <si>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</si>
  <si>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</si>
  <si>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</si>
  <si>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</si>
  <si>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</si>
  <si>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</si>
  <si>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</si>
  <si>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</si>
  <si>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</si>
  <si>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</si>
  <si>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</si>
  <si>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</si>
  <si>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</si>
  <si>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</si>
  <si>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</si>
  <si>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</si>
  <si>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</si>
  <si>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</si>
  <si>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</si>
  <si>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</si>
  <si>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</si>
  <si>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</si>
  <si>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</si>
  <si>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</si>
  <si>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</si>
  <si>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</si>
  <si>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</si>
  <si>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</si>
  <si>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</si>
  <si>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</si>
  <si>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</si>
  <si>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</si>
  <si>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</si>
  <si>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</si>
  <si>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</si>
  <si>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</si>
  <si>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</si>
  <si>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</si>
  <si>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</si>
  <si>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</si>
  <si>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</si>
  <si>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</si>
  <si>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</si>
  <si>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</si>
  <si>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</si>
  <si>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</si>
  <si>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</si>
  <si>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</si>
  <si>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</si>
  <si>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</si>
  <si>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</si>
  <si>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</si>
  <si>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</si>
  <si>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</si>
  <si>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</si>
  <si>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</si>
  <si>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</si>
  <si>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</si>
  <si>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</si>
  <si>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</si>
  <si>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</si>
  <si>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</si>
  <si>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</si>
  <si>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</si>
  <si>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</si>
  <si>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</si>
  <si>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</si>
  <si>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</si>
  <si>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</si>
  <si>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</si>
  <si>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</si>
  <si>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</si>
  <si>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</si>
  <si>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</si>
  <si>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</si>
  <si>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</si>
  <si>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</si>
  <si>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</si>
  <si>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</si>
  <si>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</si>
  <si>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</si>
  <si>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</si>
  <si>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</si>
  <si>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</si>
  <si>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</si>
  <si>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</si>
  <si>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</si>
  <si>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</si>
  <si>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</si>
  <si>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</si>
  <si>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</si>
  <si>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</si>
  <si>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</si>
  <si>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</si>
  <si>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</si>
  <si>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</si>
  <si>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</si>
  <si>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</si>
  <si>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</si>
  <si>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</si>
  <si>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</si>
  <si>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</si>
  <si>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</si>
  <si>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</si>
  <si>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</si>
  <si>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</si>
  <si>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</si>
  <si>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</si>
  <si>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</si>
  <si>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</si>
  <si>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</si>
  <si>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</si>
  <si>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</si>
  <si>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</si>
  <si>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</si>
  <si>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</si>
  <si>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</si>
  <si>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</si>
  <si>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</si>
  <si>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</si>
  <si>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</si>
  <si>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</si>
  <si>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</si>
  <si>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</si>
  <si>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</si>
  <si>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</si>
  <si>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</si>
  <si>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</si>
  <si>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</si>
  <si>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</si>
  <si>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</si>
  <si>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</si>
  <si>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</si>
  <si>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</si>
  <si>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</si>
  <si>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</si>
  <si>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</si>
  <si>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</si>
  <si>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</si>
  <si>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</si>
  <si>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</si>
  <si>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</si>
  <si>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</si>
  <si>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</si>
  <si>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</si>
  <si>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</si>
  <si>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</si>
  <si>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</si>
  <si>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</si>
  <si>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</si>
  <si>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</si>
  <si>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</si>
  <si>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</si>
  <si>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</si>
  <si>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</si>
  <si>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</si>
  <si>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</si>
  <si>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</si>
  <si>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</si>
  <si>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</si>
  <si>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</si>
  <si>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</si>
  <si>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</si>
  <si>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</si>
  <si>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</si>
  <si>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</si>
  <si>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</si>
  <si>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</si>
  <si>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</si>
  <si>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</si>
  <si>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</si>
  <si>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</si>
  <si>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</si>
  <si>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</si>
  <si>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</si>
  <si>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</si>
  <si>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</si>
  <si>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</si>
  <si>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</si>
  <si>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</si>
  <si>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</si>
  <si>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</si>
  <si>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</si>
  <si>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</si>
  <si>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</si>
  <si>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</si>
  <si>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</si>
  <si>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</si>
  <si>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</si>
  <si>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</si>
  <si>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</si>
  <si>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</si>
  <si>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</si>
  <si>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</si>
  <si>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</si>
  <si>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</si>
  <si>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</si>
  <si>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</si>
  <si>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</si>
  <si>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</si>
  <si>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</si>
  <si>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</si>
  <si>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</si>
  <si>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</si>
  <si>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</si>
  <si>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</si>
  <si>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</si>
  <si>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</si>
  <si>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</si>
  <si>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</si>
  <si>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</si>
  <si>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</si>
  <si>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</si>
  <si>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</si>
  <si>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</si>
  <si>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</si>
  <si>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</si>
  <si>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</si>
  <si>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</si>
  <si>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</si>
  <si>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</si>
  <si>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</si>
  <si>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</si>
  <si>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</si>
  <si>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</si>
  <si>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</si>
  <si>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</si>
  <si>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</si>
  <si>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</si>
  <si>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</si>
  <si>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</si>
  <si>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</si>
  <si>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</si>
  <si>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</si>
  <si>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</si>
  <si>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</si>
  <si>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</si>
  <si>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</si>
  <si>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</si>
  <si>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</si>
  <si>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</si>
  <si>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</si>
  <si>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</si>
  <si>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</si>
  <si>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</si>
  <si>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</si>
  <si>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</si>
  <si>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</si>
  <si>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</si>
  <si>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</si>
  <si>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</si>
  <si>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</si>
  <si>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</si>
  <si>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</si>
  <si>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</si>
  <si>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</si>
  <si>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</si>
  <si>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</si>
  <si>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</si>
  <si>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</si>
  <si>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</si>
  <si>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</si>
  <si>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</si>
  <si>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</si>
  <si>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</si>
  <si>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</si>
  <si>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</si>
  <si>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</si>
  <si>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</si>
  <si>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</si>
  <si>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</si>
  <si>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</si>
  <si>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</si>
  <si>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</si>
  <si>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</si>
  <si>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</si>
  <si>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</si>
  <si>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</si>
  <si>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</si>
  <si>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</si>
  <si>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</si>
  <si>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</si>
  <si>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</si>
  <si>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</si>
  <si>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</si>
  <si>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</si>
  <si>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2021-88-20000159.0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</si>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</sst>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3" zoomScale="78" zoomScaleNormal="78" zoomScaleSheetLayoutView="40" zoomScalePageLayoutView="40" workbookViewId="0">
      <selection activeCell="K46" sqref="K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945</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1158</v>
      </c>
      <c r="J20" s="148" t="s">
        <v>945</v>
      </c>
      <c r="K20" s="149">
        <v>1476210490</v>
      </c>
      <c r="L20" s="150"/>
      <c r="M20" s="150">
        <v>44561</v>
      </c>
      <c r="N20" s="133">
        <f>+(M20-L20)/30</f>
        <v>1485.3666666666666</v>
      </c>
      <c r="O20" s="136"/>
      <c r="U20" s="132"/>
      <c r="V20" s="105">
        <f ca="1">NOW()</f>
        <v>44193.588418634259</v>
      </c>
      <c r="W20" s="105">
        <f ca="1">NOW()</f>
        <v>44193.588418634259</v>
      </c>
    </row>
    <row r="21" spans="1:23" ht="30" customHeight="1" outlineLevel="1" x14ac:dyDescent="0.25">
      <c r="A21" s="9"/>
      <c r="B21" s="71"/>
      <c r="C21" s="5"/>
      <c r="D21" s="5"/>
      <c r="E21" s="5"/>
      <c r="F21" s="5"/>
      <c r="G21" s="5"/>
      <c r="H21" s="70"/>
      <c r="I21" s="147" t="s">
        <v>1158</v>
      </c>
      <c r="J21" s="148" t="s">
        <v>807</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0.04</v>
      </c>
      <c r="G179" s="163">
        <f>IF(F179&gt;0,SUM(E179+F179),"")</f>
        <v>0.06</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0.06</v>
      </c>
      <c r="D185" s="91" t="s">
        <v>2628</v>
      </c>
      <c r="E185" s="94">
        <f>+(C185*SUM(K20:K35))</f>
        <v>88572629.399999991</v>
      </c>
      <c r="F185" s="92"/>
      <c r="G185" s="93"/>
      <c r="H185" s="88"/>
      <c r="I185" s="90" t="s">
        <v>2627</v>
      </c>
      <c r="J185" s="164">
        <f>+SUM(M179:M183)</f>
        <v>0.03</v>
      </c>
      <c r="K185" s="235" t="s">
        <v>2628</v>
      </c>
      <c r="L185" s="235"/>
      <c r="M185" s="94">
        <f>+J185*(SUM(K20:K35))</f>
        <v>44286314.699999996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2020-12-28T19:07:24Z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