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TOLIMA\"/>
    </mc:Choice>
  </mc:AlternateContent>
  <xr:revisionPtr revIDLastSave="0" documentId="8_{B25B5FD5-5CE3-43F0-8A60-8C4EF0EDB58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<sst xmlns="http://schemas.openxmlformats.org/spreadsheetml/2006/main" count="3161" uniqueCount="2700">
  <si>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</si>
  <si>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</si>
  <si>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</si>
  <si>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</si>
  <si>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</si>
  <si>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</si>
  <si>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</si>
  <si>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</si>
  <si>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</si>
  <si>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</si>
  <si>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</si>
  <si>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</si>
  <si>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</si>
  <si>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</si>
  <si>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</si>
  <si>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</si>
  <si>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</si>
  <si>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</si>
  <si>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</si>
  <si>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</si>
  <si>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</si>
  <si>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</si>
  <si>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</si>
  <si>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</si>
  <si>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</si>
  <si>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</si>
  <si>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</si>
  <si>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</si>
  <si>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</si>
  <si>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</si>
  <si>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</si>
  <si>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</si>
  <si>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</si>
  <si>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</si>
  <si>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</si>
  <si>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</si>
  <si>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</si>
  <si>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</si>
  <si>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</si>
  <si>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</si>
  <si>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</si>
  <si>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</si>
  <si>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</si>
  <si>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</si>
  <si>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</si>
  <si>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</si>
  <si>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</si>
  <si>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</si>
  <si>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</si>
  <si>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</si>
  <si>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</si>
  <si>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</si>
  <si>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</si>
  <si>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</si>
  <si>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</si>
  <si>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</si>
  <si>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</si>
  <si>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</si>
  <si>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</si>
  <si>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</si>
  <si>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</si>
  <si>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</si>
  <si>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</si>
  <si>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</si>
  <si>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</si>
  <si>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</si>
  <si>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</si>
  <si>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</si>
  <si>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</si>
  <si>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</si>
  <si>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</si>
  <si>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</si>
  <si>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</si>
  <si>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</si>
  <si>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</si>
  <si>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</si>
  <si>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</si>
  <si>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</si>
  <si>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</si>
  <si>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</si>
  <si>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</si>
  <si>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</si>
  <si>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</si>
  <si>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</si>
  <si>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</si>
  <si>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</si>
  <si>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</si>
  <si>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</si>
  <si>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</si>
  <si>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</si>
  <si>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</si>
  <si>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</si>
  <si>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</si>
  <si>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</si>
  <si>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</si>
  <si>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</si>
  <si>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</si>
  <si>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</si>
  <si>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</si>
  <si>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</si>
  <si>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</si>
  <si>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</si>
  <si>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</si>
  <si>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</si>
  <si>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</si>
  <si>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</si>
  <si>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</si>
  <si>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</si>
  <si>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</si>
  <si>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</si>
  <si>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</si>
  <si>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</si>
  <si>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</si>
  <si>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</si>
  <si>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</si>
  <si>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</si>
  <si>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</si>
  <si>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</si>
  <si>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</si>
  <si>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</si>
  <si>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</si>
  <si>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</si>
  <si>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</si>
  <si>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</si>
  <si>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</si>
  <si>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</si>
  <si>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</si>
  <si>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</si>
  <si>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</si>
  <si>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</si>
  <si>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</si>
  <si>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</si>
  <si>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</si>
  <si>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</si>
  <si>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</si>
  <si>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</si>
  <si>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</si>
  <si>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</si>
  <si>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</si>
  <si>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</si>
  <si>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</si>
  <si>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</si>
  <si>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</si>
  <si>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</si>
  <si>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</si>
  <si>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</si>
  <si>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</si>
  <si>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</si>
  <si>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</si>
  <si>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</si>
  <si>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</si>
  <si>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</si>
  <si>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</si>
  <si>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</si>
  <si>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</si>
  <si>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</si>
  <si>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</si>
  <si>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</si>
  <si>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</si>
  <si>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</si>
  <si>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</si>
  <si>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</si>
  <si>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</si>
  <si>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</si>
  <si>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</si>
  <si>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</si>
  <si>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</si>
  <si>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</si>
  <si>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</si>
  <si>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</si>
  <si>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</si>
  <si>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</si>
  <si>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</si>
  <si>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</si>
  <si>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</si>
  <si>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</si>
  <si>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</si>
  <si>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</si>
  <si>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</si>
  <si>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</si>
  <si>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</si>
  <si>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</si>
  <si>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</si>
  <si>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</si>
  <si>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</si>
  <si>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</si>
  <si>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</si>
  <si>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</si>
  <si>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</si>
  <si>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</si>
  <si>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</si>
  <si>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</si>
  <si>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</si>
  <si>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</si>
  <si>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</si>
  <si>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</si>
  <si>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</si>
  <si>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</si>
  <si>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</si>
  <si>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</si>
  <si>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</si>
  <si>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</si>
  <si>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</si>
  <si>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</si>
  <si>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</si>
  <si>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</si>
  <si>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</si>
  <si>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</si>
  <si>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</si>
  <si>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</si>
  <si>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</si>
  <si>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</si>
  <si>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</si>
  <si>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</si>
  <si>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</si>
  <si>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</si>
  <si>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</si>
  <si>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</si>
  <si>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</si>
  <si>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</si>
  <si>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</si>
  <si>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</si>
  <si>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</si>
  <si>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</si>
  <si>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</si>
  <si>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</si>
  <si>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</si>
  <si>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</si>
  <si>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</si>
  <si>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</si>
  <si>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</si>
  <si>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</si>
  <si>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</si>
  <si>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</si>
  <si>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</si>
  <si>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</si>
  <si>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</si>
  <si>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</si>
  <si>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</si>
  <si>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</si>
  <si>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</si>
  <si>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</si>
  <si>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</si>
  <si>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</si>
  <si>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</si>
  <si>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</si>
  <si>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</si>
  <si>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</si>
  <si>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</si>
  <si>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</si>
  <si>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</si>
  <si>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</si>
  <si>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</si>
  <si>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</si>
  <si>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</si>
  <si>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</si>
  <si>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</si>
  <si>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</si>
  <si>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</si>
  <si>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</si>
  <si>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</si>
  <si>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</si>
  <si>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</si>
  <si>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</si>
  <si>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</si>
  <si>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</si>
  <si>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</si>
  <si>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</si>
  <si>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</si>
  <si>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</si>
  <si>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</si>
  <si>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</si>
  <si>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</si>
  <si>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</si>
  <si>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</si>
  <si>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</si>
  <si>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</si>
  <si>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</si>
  <si>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</si>
  <si>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</si>
  <si>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</si>
  <si>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</si>
  <si>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</si>
  <si>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</si>
  <si>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</si>
  <si>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</si>
  <si>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</si>
  <si>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</si>
  <si>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</si>
  <si>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</si>
  <si>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</si>
  <si>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</si>
  <si>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</si>
  <si>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</si>
  <si>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</si>
  <si>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</si>
  <si>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</si>
  <si>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</si>
  <si>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</si>
  <si>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</si>
  <si>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</si>
  <si>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</si>
  <si>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</si>
  <si>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</si>
  <si>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</si>
  <si>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</si>
  <si>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</si>
  <si>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</si>
  <si>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</si>
  <si>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</si>
  <si>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</si>
  <si>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</si>
  <si>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</si>
  <si>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</si>
  <si>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</si>
  <si>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</si>
  <si>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</si>
  <si>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</si>
  <si>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</si>
  <si>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</si>
  <si>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</si>
  <si>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</si>
  <si>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</si>
  <si>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</si>
  <si>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</si>
  <si>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</si>
  <si>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</si>
  <si>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</si>
  <si>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</si>
  <si>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</si>
  <si>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</si>
  <si>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</si>
  <si>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</si>
  <si>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</si>
  <si>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</si>
  <si>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</si>
  <si>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</si>
  <si>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</si>
  <si>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</si>
  <si>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</si>
  <si>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</si>
  <si>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</si>
  <si>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</si>
  <si>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</si>
  <si>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</si>
  <si>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</si>
  <si>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</si>
  <si>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</si>
  <si>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</si>
  <si>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</si>
  <si>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</si>
  <si>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</si>
  <si>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</si>
  <si>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</si>
  <si>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</si>
  <si>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</si>
  <si>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</si>
  <si>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</si>
  <si>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</si>
  <si>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</si>
  <si>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</si>
  <si>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</si>
  <si>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</si>
  <si>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</si>
  <si>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</si>
  <si>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</si>
  <si>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</si>
  <si>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</si>
  <si>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</si>
  <si>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</si>
  <si>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</si>
  <si>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</si>
  <si>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</si>
  <si>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</si>
  <si>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</si>
  <si>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</si>
  <si>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</si>
  <si>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</si>
  <si>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</si>
  <si>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</si>
  <si>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</si>
  <si>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</si>
  <si>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</si>
  <si>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</si>
  <si>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</si>
  <si>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</si>
  <si>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</si>
  <si>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</si>
  <si>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</si>
  <si>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</si>
  <si>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</si>
  <si>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</si>
  <si>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</si>
  <si>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</si>
  <si>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</si>
  <si>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</si>
  <si>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</si>
  <si>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</si>
  <si>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</si>
  <si>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</si>
  <si>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</si>
  <si>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</si>
  <si>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</si>
  <si>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</si>
  <si>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</si>
  <si>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</si>
  <si>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</si>
  <si>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</si>
  <si>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</si>
  <si>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</si>
  <si>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</si>
  <si>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</si>
  <si>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</si>
  <si>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</si>
  <si>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</si>
  <si>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</si>
  <si>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</si>
  <si>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</si>
  <si>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</si>
  <si>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</si>
  <si>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</si>
  <si>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</si>
  <si>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</si>
  <si>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</si>
  <si>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</si>
  <si>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</si>
  <si>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</si>
  <si>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</si>
  <si>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</si>
  <si>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</si>
  <si>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</si>
  <si>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</si>
  <si>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</si>
  <si>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</si>
  <si>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</si>
  <si>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</si>
  <si>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</si>
  <si>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</si>
  <si>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</si>
  <si>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</si>
  <si>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</si>
  <si>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</si>
  <si>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</si>
  <si>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</si>
  <si>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</si>
  <si>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</si>
  <si>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</si>
  <si>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</si>
  <si>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</si>
  <si>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</si>
  <si>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</si>
  <si>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</si>
  <si>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</si>
  <si>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</si>
  <si>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</si>
  <si>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</si>
  <si>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</si>
  <si>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</si>
  <si>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</si>
  <si>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</si>
  <si>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</si>
  <si>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</si>
  <si>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</si>
  <si>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</si>
  <si>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</si>
  <si>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</si>
  <si>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</si>
  <si>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</si>
  <si>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</si>
  <si>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</si>
  <si>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</si>
  <si>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</si>
  <si>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</si>
  <si>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</si>
  <si>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</si>
  <si>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</si>
  <si>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</si>
  <si>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</si>
  <si>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</si>
  <si>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</si>
  <si>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</si>
  <si>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</si>
  <si>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</si>
  <si>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</si>
  <si>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</si>
  <si>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</si>
  <si>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</si>
  <si>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</si>
  <si>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</si>
  <si>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</si>
  <si>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</si>
  <si>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</si>
  <si>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</si>
  <si>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</si>
  <si>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</si>
  <si>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</si>
  <si>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</si>
  <si>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</si>
  <si>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</si>
  <si>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</si>
  <si>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</si>
  <si>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</si>
  <si>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</si>
  <si>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</si>
  <si>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</si>
  <si>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</si>
  <si>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</si>
  <si>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</si>
  <si>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</si>
  <si>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</si>
  <si>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</si>
  <si>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</si>
  <si>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</si>
  <si>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</si>
  <si>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</si>
  <si>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</si>
  <si>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</si>
  <si>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</si>
  <si>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</si>
  <si>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</si>
  <si>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</si>
  <si>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</si>
  <si>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</si>
  <si>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</si>
  <si>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</si>
  <si>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</si>
  <si>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</si>
  <si>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</si>
  <si>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</si>
  <si>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</si>
  <si>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</si>
  <si>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</si>
  <si>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</si>
  <si>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</si>
  <si>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</si>
  <si>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</si>
  <si>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</si>
  <si>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</si>
  <si>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</si>
  <si>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</si>
  <si>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</si>
  <si>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</si>
  <si>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</si>
  <si>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</si>
  <si>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</si>
  <si>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</si>
  <si>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</si>
  <si>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</si>
  <si>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</si>
  <si>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</si>
  <si>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</si>
  <si>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</si>
  <si>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</si>
  <si>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</si>
  <si>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</si>
  <si>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</si>
  <si>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</si>
  <si>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</si>
  <si>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</si>
  <si>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</si>
  <si>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</si>
  <si>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</si>
  <si>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</si>
  <si>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</si>
  <si>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</si>
  <si>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</si>
  <si>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</si>
  <si>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</si>
  <si>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</si>
  <si>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</si>
  <si>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</si>
  <si>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</si>
  <si>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</si>
  <si>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</si>
  <si>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</si>
  <si>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</si>
  <si>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</si>
  <si>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</si>
  <si>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</si>
  <si>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</si>
  <si>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</si>
  <si>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</si>
  <si>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</si>
  <si>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</si>
  <si>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</si>
  <si>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</si>
  <si>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</si>
  <si>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</si>
  <si>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</si>
  <si>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</si>
  <si>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</si>
  <si>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</si>
  <si>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</si>
  <si>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</si>
  <si>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</si>
  <si>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</si>
  <si>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</si>
  <si>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</si>
  <si>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</si>
  <si>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</si>
  <si>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</si>
  <si>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</si>
  <si>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</si>
  <si>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</si>
  <si>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</si>
  <si>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</si>
  <si>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</si>
  <si>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</si>
  <si>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</si>
  <si>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</si>
  <si>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</si>
  <si>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</si>
  <si>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</si>
  <si>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</si>
  <si>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</si>
  <si>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</si>
  <si>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</si>
  <si>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</si>
  <si>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</si>
  <si>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</si>
  <si>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</si>
  <si>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</si>
  <si>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</si>
  <si>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</si>
  <si>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</si>
  <si>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</si>
  <si>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</si>
  <si>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</si>
  <si>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</si>
  <si>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</si>
  <si>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</si>
  <si>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</si>
  <si>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</si>
  <si>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</si>
  <si>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</si>
  <si>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</si>
  <si>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</si>
  <si>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</si>
  <si>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</si>
  <si>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</si>
  <si>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</si>
  <si>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</si>
  <si>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</si>
  <si>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</si>
  <si>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</si>
  <si>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</si>
  <si>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</si>
  <si>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</si>
  <si>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</si>
  <si>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</si>
  <si>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</si>
  <si>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</si>
  <si>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</si>
  <si>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</si>
  <si>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</si>
  <si>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</si>
  <si>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</si>
  <si>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</si>
  <si>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</si>
  <si>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</si>
  <si>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</si>
  <si>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</si>
  <si>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</si>
  <si>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</si>
  <si>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</si>
  <si>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</si>
  <si>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</si>
  <si>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</si>
  <si>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</si>
  <si>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</si>
  <si>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</si>
  <si>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</si>
  <si>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</si>
  <si>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</si>
  <si>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</si>
  <si>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</si>
  <si>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</si>
  <si>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</si>
  <si>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</si>
  <si>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</si>
  <si>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</si>
  <si>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</si>
  <si>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</si>
  <si>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</si>
  <si>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</si>
  <si>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</si>
  <si>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</si>
  <si>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</si>
  <si>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</si>
  <si>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</si>
  <si>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</si>
  <si>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</si>
  <si>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</si>
  <si>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</si>
  <si>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</si>
  <si>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</si>
  <si>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</si>
  <si>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</si>
  <si>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</si>
  <si>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</si>
  <si>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</si>
  <si>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</si>
  <si>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</si>
  <si>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</si>
  <si>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</si>
  <si>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</si>
  <si>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</si>
  <si>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</si>
  <si>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</si>
  <si>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</si>
  <si>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</si>
  <si>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</si>
  <si>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</si>
  <si>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</si>
  <si>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</si>
  <si>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</si>
  <si>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</si>
  <si>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</si>
  <si>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</si>
  <si>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</si>
  <si>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</si>
  <si>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</si>
  <si>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</si>
  <si>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</si>
  <si>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</si>
  <si>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</si>
  <si>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</si>
  <si>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</si>
  <si>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</si>
  <si>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</si>
  <si>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</si>
  <si>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</si>
  <si>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</si>
  <si>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</si>
  <si>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</si>
  <si>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</si>
  <si>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</si>
  <si>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</si>
  <si>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</si>
  <si>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</si>
  <si>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</si>
  <si>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</si>
  <si>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</si>
  <si>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</si>
  <si>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</si>
  <si>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</si>
  <si>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</si>
  <si>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</si>
  <si>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</si>
  <si>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</si>
  <si>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</si>
  <si>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</si>
  <si>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</si>
  <si>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</si>
  <si>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</si>
  <si>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</si>
  <si>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</si>
  <si>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</si>
  <si>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</si>
  <si>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</si>
  <si>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</si>
  <si>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</si>
  <si>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</si>
  <si>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</si>
  <si>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</si>
  <si>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</si>
  <si>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</si>
  <si>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</si>
  <si>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</si>
  <si>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</si>
  <si>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</si>
  <si>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</si>
  <si>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</si>
  <si>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</si>
  <si>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</si>
  <si>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</si>
  <si>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</si>
  <si>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</si>
  <si>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</si>
  <si>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</si>
  <si>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</si>
  <si>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</si>
  <si>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</si>
  <si>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</si>
  <si>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</si>
  <si>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</si>
  <si>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</si>
  <si>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</si>
  <si>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</si>
  <si>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</si>
  <si>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</si>
  <si>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</si>
  <si>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</si>
  <si>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</si>
  <si>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</si>
  <si>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</si>
  <si>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</si>
  <si>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</si>
  <si>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</si>
  <si>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</si>
  <si>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</si>
  <si>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</si>
  <si>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</si>
  <si>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</si>
  <si>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</si>
  <si>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</si>
  <si>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</si>
  <si>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</si>
  <si>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</si>
  <si>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</si>
  <si>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</si>
  <si>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</si>
  <si>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</si>
  <si>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</si>
  <si>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</si>
  <si>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</si>
  <si>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</si>
  <si>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</si>
  <si>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</si>
  <si>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</si>
  <si>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</si>
  <si>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</si>
  <si>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</si>
  <si>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</si>
  <si>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</si>
  <si>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</si>
  <si>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</si>
  <si>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</si>
  <si>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</si>
  <si>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</si>
  <si>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</si>
  <si>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</si>
  <si>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</si>
  <si>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</si>
  <si>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</si>
  <si>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</si>
  <si>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</si>
  <si>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</si>
  <si>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</si>
  <si>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</si>
  <si>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</si>
  <si>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</si>
  <si>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</si>
  <si>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</si>
  <si>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</si>
  <si>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</si>
  <si>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</si>
  <si>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</si>
  <si>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</si>
  <si>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</si>
  <si>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</si>
  <si>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</si>
  <si>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</si>
  <si>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</si>
  <si>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</si>
  <si>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</si>
  <si>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</si>
  <si>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</si>
  <si>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</si>
  <si>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</si>
  <si>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</si>
  <si>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</si>
  <si>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</si>
  <si>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</si>
  <si>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</si>
  <si>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</si>
  <si>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</si>
  <si>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</si>
  <si>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</si>
  <si>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</si>
  <si>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</si>
  <si>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</si>
  <si>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</si>
  <si>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</si>
  <si>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</si>
  <si>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</si>
  <si>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</si>
  <si>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</si>
  <si>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</si>
  <si>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</si>
  <si>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</si>
  <si>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</si>
  <si>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</si>
  <si>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</si>
  <si>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</si>
  <si>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</si>
  <si>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</si>
  <si>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</si>
  <si>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</si>
  <si>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</si>
  <si>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</si>
  <si>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</si>
  <si>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</si>
  <si>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</si>
  <si>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</si>
  <si>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</si>
  <si>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</si>
  <si>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</si>
  <si>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</si>
  <si>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</si>
  <si>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</si>
  <si>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</si>
  <si>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</si>
  <si>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</si>
  <si>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</si>
  <si>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</si>
  <si>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</si>
  <si>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</si>
  <si>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</si>
  <si>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</si>
  <si>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</si>
  <si>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</si>
  <si>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</si>
  <si>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</si>
  <si>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</si>
  <si>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</si>
  <si>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</si>
  <si>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</si>
  <si>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</si>
  <si>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</si>
  <si>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</si>
  <si>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</si>
  <si>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</si>
  <si>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</si>
  <si>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</si>
  <si>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</si>
  <si>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</si>
  <si>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</si>
  <si>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</si>
  <si>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</si>
  <si>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</si>
  <si>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</si>
  <si>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</si>
  <si>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</si>
  <si>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</si>
  <si>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</si>
  <si>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</si>
  <si>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</si>
  <si>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</si>
  <si>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</si>
  <si>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</si>
  <si>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</si>
  <si>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</si>
  <si>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</si>
  <si>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</si>
  <si>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</si>
  <si>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</si>
  <si>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</si>
  <si>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</si>
  <si>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</si>
  <si>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</si>
  <si>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</si>
  <si>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</si>
  <si>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</si>
  <si>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</si>
  <si>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</si>
  <si>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</si>
  <si>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</si>
  <si>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</si>
  <si>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</si>
  <si>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</si>
  <si>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</si>
  <si>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</si>
  <si>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</si>
  <si>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</si>
  <si>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</si>
  <si>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</si>
  <si>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</si>
  <si>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</si>
  <si>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</si>
  <si>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</si>
  <si>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</si>
  <si>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</si>
  <si>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</si>
  <si>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</si>
  <si>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</si>
  <si>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</si>
  <si>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</si>
  <si>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</si>
  <si>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</si>
  <si>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</si>
  <si>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</si>
  <si>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</si>
  <si>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</si>
  <si>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</si>
  <si>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</si>
  <si>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</si>
  <si>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</si>
  <si>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</si>
  <si>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</si>
  <si>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</si>
  <si>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</si>
  <si>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</si>
  <si>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</si>
  <si>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</si>
  <si>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</si>
  <si>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</si>
  <si>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</si>
  <si>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</si>
  <si>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</si>
  <si>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</si>
  <si>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</si>
  <si>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</si>
  <si>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</si>
  <si>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</si>
  <si>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</si>
  <si>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</si>
  <si>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</si>
  <si>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</si>
  <si>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</si>
  <si>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</si>
  <si>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</si>
  <si>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</si>
  <si>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</si>
  <si>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</si>
  <si>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</si>
  <si>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</si>
  <si>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</si>
  <si>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</si>
  <si>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</si>
  <si>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</si>
  <si>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</si>
  <si>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</si>
  <si>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</si>
  <si>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</si>
  <si>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</si>
  <si>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</si>
  <si>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</si>
  <si>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</si>
  <si>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</si>
  <si>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</si>
  <si>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</si>
  <si>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</si>
  <si>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</si>
  <si>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</si>
  <si>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</si>
  <si>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</si>
  <si>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</si>
  <si>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</si>
  <si>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</si>
  <si>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</si>
  <si>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</si>
  <si>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</si>
  <si>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</si>
  <si>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</si>
  <si>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</si>
  <si>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</si>
  <si>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</si>
  <si>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</si>
  <si>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</si>
  <si>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</si>
  <si>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</si>
  <si>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</si>
  <si>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</si>
  <si>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</si>
  <si>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</si>
  <si>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</si>
  <si>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</si>
  <si>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</si>
  <si>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</si>
  <si>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</si>
  <si>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</si>
  <si>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</si>
  <si>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</si>
  <si>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</si>
  <si>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</si>
  <si>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</si>
  <si>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</si>
  <si>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</si>
  <si>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</si>
  <si>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</si>
  <si>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</si>
  <si>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</si>
  <si>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</si>
  <si>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</si>
  <si>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</si>
  <si>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</si>
  <si>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</si>
  <si>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</si>
  <si>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</si>
  <si>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</si>
  <si>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</si>
  <si>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</si>
  <si>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</si>
  <si>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</si>
  <si>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</si>
  <si>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</si>
  <si>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</si>
  <si>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</si>
  <si>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</si>
  <si>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</si>
  <si>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</si>
  <si>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</si>
  <si>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</si>
  <si>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</si>
  <si>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</si>
  <si>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</si>
  <si>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</si>
  <si>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</si>
  <si>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</si>
  <si>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</si>
  <si>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</si>
  <si>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</si>
  <si>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</si>
  <si>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</si>
  <si>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</si>
  <si>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</si>
  <si>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</si>
  <si>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</si>
  <si>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</si>
  <si>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</si>
  <si>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</si>
  <si>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</si>
  <si>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</si>
  <si>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</si>
  <si>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</si>
  <si>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</si>
  <si>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</si>
  <si>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</si>
  <si>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</si>
  <si>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</si>
  <si>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</si>
  <si>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</si>
  <si>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</si>
  <si>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</si>
  <si>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</si>
  <si>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</si>
  <si>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</si>
  <si>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</si>
  <si>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</si>
  <si>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</si>
  <si>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</si>
  <si>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</si>
  <si>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</si>
  <si>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</si>
  <si>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</si>
  <si>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</si>
  <si>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</si>
  <si>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</si>
  <si>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</si>
  <si>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</si>
  <si>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</si>
  <si>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</si>
  <si>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</si>
  <si>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</si>
  <si>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</si>
  <si>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</si>
  <si>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</si>
  <si>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</si>
  <si>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</si>
  <si>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</si>
  <si>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</si>
  <si>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</si>
  <si>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</si>
  <si>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</si>
  <si>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</si>
  <si>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</si>
  <si>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</si>
  <si>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</si>
  <si>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</si>
  <si>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</si>
  <si>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</si>
  <si>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</si>
  <si>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</si>
  <si>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</si>
  <si>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</si>
  <si>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</si>
  <si>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</si>
  <si>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</si>
  <si>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</si>
  <si>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</si>
  <si>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</si>
  <si>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</si>
  <si>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</si>
  <si>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</si>
  <si>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</si>
  <si>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</si>
  <si>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</si>
  <si>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</si>
  <si>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</si>
  <si>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</si>
  <si>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</si>
  <si>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</si>
  <si>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</si>
  <si>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</si>
  <si>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</si>
  <si>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</si>
  <si>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</si>
  <si>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</si>
  <si>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</si>
  <si>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</si>
  <si>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</si>
  <si>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</si>
  <si>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</si>
  <si>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</si>
  <si>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</si>
  <si>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</si>
  <si>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</si>
  <si>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</si>
  <si>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</si>
  <si>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</si>
  <si>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</si>
  <si>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</si>
  <si>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</si>
  <si>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</si>
  <si>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</si>
  <si>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</si>
  <si>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</si>
  <si>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</si>
  <si>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</si>
  <si>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</si>
  <si>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</si>
  <si>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</si>
  <si>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</si>
  <si>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</si>
  <si>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</si>
  <si>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</si>
  <si>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</si>
  <si>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</si>
  <si>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</si>
  <si>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</si>
  <si>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</si>
  <si>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</si>
  <si>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</si>
  <si>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</si>
  <si>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</si>
  <si>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</si>
  <si>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</si>
  <si>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</si>
  <si>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</si>
  <si>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</si>
  <si>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</si>
  <si>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</si>
  <si>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</si>
  <si>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</si>
  <si>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</si>
  <si>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</si>
  <si>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</si>
  <si>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</si>
  <si>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</si>
  <si>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</si>
  <si>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</si>
  <si>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</si>
  <si>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</si>
  <si>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</si>
  <si>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</si>
  <si>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</si>
  <si>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</si>
  <si>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</si>
  <si>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</si>
  <si>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</si>
  <si>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</si>
  <si>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</si>
  <si>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</si>
  <si>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</si>
  <si>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</si>
  <si>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</si>
  <si>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</si>
  <si>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</si>
  <si>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</si>
  <si>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</si>
  <si>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</si>
  <si>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</si>
  <si>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</si>
  <si>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</si>
  <si>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</si>
  <si>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</si>
  <si>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</si>
  <si>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</si>
  <si>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</si>
  <si>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</si>
  <si>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</si>
  <si>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</si>
  <si>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</si>
  <si>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</si>
  <si>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</si>
  <si>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</si>
  <si>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</si>
  <si>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</si>
  <si>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</si>
  <si>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</si>
  <si>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</si>
  <si>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</si>
  <si>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</si>
  <si>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</si>
  <si>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</si>
  <si>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</si>
  <si>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</si>
  <si>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</si>
  <si>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</si>
  <si>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</si>
  <si>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</si>
  <si>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</si>
  <si>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</si>
  <si>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</si>
  <si>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</si>
  <si>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</si>
  <si>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</si>
  <si>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</si>
  <si>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</si>
  <si>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</si>
  <si>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</si>
  <si>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</si>
  <si>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</si>
  <si>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</si>
  <si>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</si>
  <si>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</si>
  <si>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</si>
  <si>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</si>
  <si>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</si>
  <si>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</si>
  <si>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</si>
  <si>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</si>
  <si>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</si>
  <si>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</si>
  <si>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</si>
  <si>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</si>
  <si>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</si>
  <si>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</si>
  <si>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</si>
  <si>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</si>
  <si>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</si>
  <si>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</si>
  <si>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</si>
  <si>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</si>
  <si>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</si>
  <si>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</si>
  <si>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</si>
  <si>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</si>
  <si>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</si>
  <si>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</si>
  <si>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</si>
  <si>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</si>
  <si>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</si>
  <si>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</si>
  <si>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</si>
  <si>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</si>
  <si>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</si>
  <si>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</si>
  <si>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</si>
  <si>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</si>
  <si>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</si>
  <si>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</si>
  <si>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</si>
  <si>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</si>
  <si>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</si>
  <si>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</si>
  <si>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</si>
  <si>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</si>
  <si>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</si>
  <si>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</si>
  <si>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</si>
  <si>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</si>
  <si>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</si>
  <si>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</si>
  <si>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</si>
  <si>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</si>
  <si>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</si>
  <si>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</si>
  <si>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</si>
  <si>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</si>
  <si>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</si>
  <si>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</si>
  <si>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</si>
  <si>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</si>
  <si>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</si>
  <si>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</si>
  <si>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</si>
  <si>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</si>
  <si>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</si>
  <si>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</si>
  <si>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</si>
  <si>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</si>
  <si>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</si>
  <si>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</si>
  <si>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</si>
  <si>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</si>
  <si>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</si>
  <si>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</si>
  <si>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</si>
  <si>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</si>
  <si>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</si>
  <si>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</si>
  <si>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</si>
  <si>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</si>
  <si>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</si>
  <si>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</si>
  <si>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</si>
  <si>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</si>
  <si>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</si>
  <si>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</si>
  <si>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</si>
  <si>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</si>
  <si>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</si>
  <si>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</si>
  <si>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</si>
  <si>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</si>
  <si>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</si>
  <si>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</si>
  <si>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</si>
  <si>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</si>
  <si>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</si>
  <si>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</si>
  <si>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</si>
  <si>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</si>
  <si>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</si>
  <si>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</si>
  <si>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</si>
  <si>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</si>
  <si>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</si>
  <si>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</si>
  <si>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</si>
  <si>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</si>
  <si>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</si>
  <si>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</si>
  <si>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</si>
  <si>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</si>
  <si>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</si>
  <si>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</si>
  <si>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</si>
  <si>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</si>
  <si>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</si>
  <si>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</si>
  <si>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</si>
  <si>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</si>
  <si>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</si>
  <si>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</si>
  <si>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</si>
  <si>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</si>
  <si>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</si>
  <si>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</si>
  <si>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</si>
  <si>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</si>
  <si>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</si>
  <si>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</si>
  <si>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</si>
  <si>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</si>
  <si>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</si>
  <si>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</si>
  <si>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</si>
  <si>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</si>
  <si>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</si>
  <si>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</si>
  <si>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</si>
  <si>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</si>
  <si>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</si>
  <si>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</si>
  <si>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</si>
  <si>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</si>
  <si>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</si>
  <si>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</si>
  <si>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</si>
  <si>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</si>
  <si>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</si>
  <si>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</si>
  <si>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</si>
  <si>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</si>
  <si>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</si>
  <si>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</si>
  <si>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</si>
  <si>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</si>
  <si>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</si>
  <si>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</si>
  <si>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</si>
  <si>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</si>
  <si>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</si>
  <si>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</si>
  <si>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</si>
  <si>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</si>
  <si>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</si>
  <si>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</si>
  <si>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</si>
  <si>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</si>
  <si>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</si>
  <si>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</si>
  <si>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</si>
  <si>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</si>
  <si>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</si>
  <si>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</si>
  <si>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</si>
  <si>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</si>
  <si>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</si>
  <si>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</si>
  <si>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</si>
  <si>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</si>
  <si>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</si>
  <si>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</si>
  <si>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</si>
  <si>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</si>
  <si>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</si>
  <si>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</si>
  <si>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</si>
  <si>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</si>
  <si>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</si>
  <si>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</si>
  <si>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</si>
  <si>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</si>
  <si>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</si>
  <si>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</si>
  <si>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</si>
  <si>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</si>
  <si>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</si>
  <si>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</si>
  <si>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</si>
  <si>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</si>
  <si>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</si>
  <si>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</si>
  <si>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</si>
  <si>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</si>
  <si>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</si>
  <si>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</si>
  <si>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</si>
  <si>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</si>
  <si>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</si>
  <si>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</si>
  <si>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</si>
  <si>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</si>
  <si>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</si>
  <si>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</si>
  <si>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</si>
  <si>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</si>
  <si>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</si>
  <si>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</si>
  <si>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</si>
  <si>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</si>
  <si>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</si>
  <si>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</si>
  <si>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</si>
  <si>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</si>
  <si>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</si>
  <si>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</si>
  <si>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</si>
  <si>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</si>
  <si>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</si>
  <si>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</si>
  <si>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</si>
  <si>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</si>
  <si>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</si>
  <si>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</si>
  <si>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</si>
  <si>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</si>
  <si>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</si>
  <si>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</si>
  <si>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</si>
  <si>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</si>
  <si>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</si>
  <si>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</si>
  <si>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</si>
  <si>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</si>
  <si>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</si>
  <si>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</si>
  <si>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</si>
  <si>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</si>
  <si>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</si>
  <si>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</si>
  <si>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</si>
  <si>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</si>
  <si>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</si>
  <si>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</si>
  <si>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</si>
  <si>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</si>
  <si>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</si>
  <si>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</si>
  <si>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</si>
  <si>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</si>
  <si>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</si>
  <si>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</si>
  <si>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</si>
  <si>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</si>
  <si>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</si>
  <si>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</si>
  <si>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</si>
  <si>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</si>
  <si>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</si>
  <si>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</si>
  <si>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</si>
  <si>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</si>
  <si>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</si>
  <si>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</si>
  <si>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</si>
  <si>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</si>
  <si>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</si>
  <si>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</si>
  <si>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</si>
  <si>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</si>
  <si>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</si>
  <si>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</si>
  <si>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</si>
  <si>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</si>
  <si>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</si>
  <si>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</si>
  <si>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</si>
  <si>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</si>
  <si>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</si>
  <si>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</si>
  <si>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</si>
  <si>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</si>
  <si>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</si>
  <si>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</si>
  <si>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</si>
  <si>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</si>
  <si>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</si>
  <si>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</si>
  <si>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</si>
  <si>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</si>
  <si>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</si>
  <si>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</si>
  <si>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</si>
  <si>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</si>
  <si>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</si>
  <si>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</si>
  <si>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</si>
  <si>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</si>
  <si>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</si>
  <si>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</si>
  <si>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</si>
  <si>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</si>
  <si>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</si>
  <si>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</si>
  <si>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</si>
  <si>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</si>
  <si>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</si>
  <si>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</si>
  <si>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</si>
  <si>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</si>
  <si>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</si>
  <si>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</si>
  <si>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</si>
  <si>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</si>
  <si>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</si>
  <si>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</si>
  <si>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</si>
  <si>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</si>
  <si>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</si>
  <si>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</si>
  <si>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</si>
  <si>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</si>
  <si>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</si>
  <si>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</si>
  <si>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</si>
  <si>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</si>
  <si>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</si>
  <si>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</si>
  <si>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</si>
  <si>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</si>
  <si>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</si>
  <si>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</si>
  <si>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</si>
  <si>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</si>
  <si>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</si>
  <si>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</si>
  <si>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</si>
  <si>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</si>
  <si>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</si>
  <si>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</si>
  <si>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</si>
  <si>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</si>
  <si>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</si>
  <si>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</si>
  <si>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</si>
  <si>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</si>
  <si>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</si>
  <si>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</si>
  <si>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</si>
  <si>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</si>
  <si>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</si>
  <si>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</si>
  <si>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</si>
  <si>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</si>
  <si>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</si>
  <si>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</si>
  <si>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</si>
  <si>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</si>
  <si>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</si>
  <si>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</si>
  <si>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</si>
  <si>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</si>
  <si>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</si>
  <si>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</si>
  <si>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</si>
  <si>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</si>
  <si>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</si>
  <si>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</si>
  <si>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</si>
  <si>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</si>
  <si>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</si>
  <si>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</si>
  <si>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</si>
  <si>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</si>
  <si>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</si>
  <si>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</si>
  <si>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</si>
  <si>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</si>
  <si>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</si>
  <si>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</si>
  <si>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</si>
  <si>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</si>
  <si>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</si>
  <si>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</si>
  <si>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</si>
  <si>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</si>
  <si>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</si>
  <si>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</si>
  <si>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</si>
  <si>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</si>
  <si>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</si>
  <si>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</si>
  <si>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</si>
  <si>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</si>
  <si>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</si>
  <si>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</si>
  <si>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</si>
  <si>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</si>
  <si>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</si>
  <si>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</si>
  <si>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</si>
  <si>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</si>
  <si>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</si>
  <si>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</si>
  <si>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</si>
  <si>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</si>
  <si>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</si>
  <si>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</si>
  <si>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</si>
  <si>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</si>
  <si>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</si>
  <si>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</si>
  <si>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</si>
  <si>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</si>
  <si>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</si>
  <si>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</si>
  <si>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</si>
  <si>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</si>
  <si>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</si>
  <si>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</si>
  <si>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</si>
  <si>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</si>
  <si>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</si>
  <si>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</si>
  <si>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</si>
  <si>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</si>
  <si>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</si>
  <si>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</si>
  <si>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</si>
  <si>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</si>
  <si>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</si>
  <si>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</si>
  <si>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</si>
  <si>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</si>
  <si>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</si>
  <si>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</si>
  <si>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</si>
  <si>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</si>
  <si>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</si>
  <si>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</si>
  <si>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</si>
  <si>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</si>
  <si>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</si>
  <si>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</si>
  <si>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</si>
  <si>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</si>
  <si>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</si>
  <si>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</si>
  <si>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</si>
  <si>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</si>
  <si>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</si>
  <si>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</si>
  <si>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</si>
  <si>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</si>
  <si>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</si>
  <si>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</si>
  <si>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</si>
  <si>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</si>
  <si>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</si>
  <si>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</si>
  <si>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</si>
  <si>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</si>
  <si>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</si>
  <si>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</si>
  <si>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</si>
  <si>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</si>
  <si>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</si>
  <si>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</si>
  <si>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</si>
  <si>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</si>
  <si>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</si>
  <si>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</si>
  <si>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</si>
  <si>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</si>
  <si>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</si>
  <si>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</si>
  <si>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</si>
  <si>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</si>
  <si>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</si>
  <si>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</si>
  <si>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</si>
  <si>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</si>
  <si>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</si>
  <si>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</si>
  <si>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</si>
  <si>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</si>
  <si>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</si>
  <si>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</si>
  <si>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</si>
  <si>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</si>
  <si>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</si>
  <si>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</si>
  <si>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</si>
  <si>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</si>
  <si>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</si>
  <si>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</si>
  <si>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</si>
  <si>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</si>
  <si>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</si>
  <si>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</si>
  <si>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</si>
  <si>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</si>
  <si>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</si>
  <si>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</si>
  <si>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</si>
  <si>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</si>
  <si>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</si>
  <si>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</si>
  <si>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</si>
  <si>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</si>
  <si>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</si>
  <si>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</si>
  <si>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</si>
  <si>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</si>
  <si>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</si>
  <si>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</si>
  <si>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</si>
  <si>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</si>
  <si>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</si>
  <si>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</si>
  <si>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</si>
  <si>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</si>
  <si>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</si>
  <si>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</si>
  <si>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</si>
  <si>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</si>
  <si>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</si>
  <si>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</si>
  <si>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</si>
  <si>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</si>
  <si>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</si>
  <si>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</si>
  <si>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</si>
  <si>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</si>
  <si>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</si>
  <si>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</si>
  <si>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</si>
  <si>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</si>
  <si>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</si>
  <si>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</si>
  <si>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</si>
  <si>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</si>
  <si>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</si>
  <si>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</si>
  <si>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</si>
  <si>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</si>
  <si>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</si>
  <si>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</si>
  <si>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</si>
  <si>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</si>
  <si>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</si>
  <si>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</si>
  <si>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</si>
  <si>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</si>
  <si>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</si>
  <si>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</si>
  <si>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</si>
  <si>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</si>
  <si>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</si>
  <si>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</si>
  <si>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</si>
  <si>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</si>
  <si>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</si>
  <si>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</si>
  <si>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</si>
  <si>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</si>
  <si>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</si>
  <si>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</si>
  <si>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</si>
  <si>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</si>
  <si>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</si>
  <si>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</si>
  <si>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</si>
  <si>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</si>
  <si>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</si>
  <si>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</si>
  <si>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</si>
  <si>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</si>
  <si>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</si>
  <si>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</si>
  <si>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</si>
  <si>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</si>
  <si>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</si>
  <si>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</si>
  <si>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</si>
  <si>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</si>
  <si>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</si>
  <si>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</si>
  <si>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</si>
  <si>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</si>
  <si>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</si>
  <si>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</si>
  <si>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</si>
  <si>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</si>
  <si>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</si>
  <si>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</si>
  <si>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</si>
  <si>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</si>
  <si>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</si>
  <si>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</si>
  <si>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</si>
  <si>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</si>
  <si>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</si>
  <si>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</si>
  <si>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</si>
  <si>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</si>
  <si>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</si>
  <si>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</si>
  <si>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</si>
  <si>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</si>
  <si>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</si>
  <si>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</si>
  <si>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</si>
  <si>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</si>
  <si>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</si>
  <si>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</si>
  <si>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</si>
  <si>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</si>
  <si>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</si>
  <si>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</si>
  <si>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</si>
  <si>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</si>
  <si>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</si>
  <si>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</si>
  <si>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</si>
  <si>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</si>
  <si>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</si>
  <si>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</si>
  <si>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</si>
  <si>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</si>
  <si>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</si>
  <si>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</si>
  <si>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</si>
  <si>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</si>
  <si>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</si>
  <si>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</si>
  <si>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</si>
  <si>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</si>
  <si>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</si>
  <si>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</si>
  <si>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</si>
  <si>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</si>
  <si>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</si>
  <si>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</si>
  <si>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</si>
  <si>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</si>
  <si>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</si>
  <si>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</si>
  <si>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</si>
  <si>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</si>
  <si>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</si>
  <si>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</si>
  <si>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</si>
  <si>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</si>
  <si>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</si>
  <si>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</si>
  <si>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</si>
  <si>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</si>
  <si>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</si>
  <si>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</si>
  <si>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</si>
  <si>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</si>
  <si>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</si>
  <si>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</si>
  <si>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</si>
  <si>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</si>
  <si>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</si>
  <si>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</si>
  <si>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</si>
  <si>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</si>
  <si>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</si>
  <si>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</si>
  <si>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</si>
  <si>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</si>
  <si>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</si>
  <si>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</si>
  <si>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</si>
  <si>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</si>
  <si>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</si>
  <si>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</si>
  <si>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</si>
  <si>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</si>
  <si>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</si>
  <si>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</si>
  <si>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</si>
  <si>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</si>
  <si>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</si>
  <si>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</si>
  <si>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</si>
  <si>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</si>
  <si>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</si>
  <si>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</si>
  <si>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</si>
  <si>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</si>
  <si>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</si>
  <si>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</si>
  <si>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</si>
  <si>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</si>
  <si>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</si>
  <si>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</si>
  <si>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</si>
  <si>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</si>
  <si>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</si>
  <si>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</si>
  <si>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</si>
  <si>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</si>
  <si>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</si>
  <si>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</si>
  <si>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</si>
  <si>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</si>
  <si>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</si>
  <si>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</si>
  <si>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</si>
  <si>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</si>
  <si>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</si>
  <si>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</si>
  <si>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</si>
  <si>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</si>
  <si>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</si>
  <si>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</si>
  <si>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</si>
  <si>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</si>
  <si>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</si>
  <si>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</si>
  <si>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</si>
  <si>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</si>
  <si>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</si>
  <si>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</si>
  <si>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</si>
  <si>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</si>
  <si>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</si>
  <si>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</si>
  <si>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</si>
  <si>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</si>
  <si>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</si>
  <si>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</si>
  <si>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</si>
  <si>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</si>
  <si>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</si>
  <si>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</si>
  <si>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</si>
  <si>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</si>
  <si>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</si>
  <si>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</si>
  <si>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</si>
  <si>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</si>
  <si>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</si>
  <si>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</si>
  <si>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</si>
  <si>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</si>
  <si>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</si>
  <si>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</si>
  <si>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</si>
  <si>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</si>
  <si>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</si>
  <si>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</si>
  <si>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</si>
  <si>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</si>
  <si>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</si>
  <si>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</si>
  <si>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</si>
  <si>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</si>
  <si>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</si>
  <si>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</si>
  <si>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</si>
  <si>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</si>
  <si>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</si>
  <si>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</si>
  <si>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</si>
  <si>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</si>
  <si>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</si>
  <si>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</si>
  <si>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</si>
  <si>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</si>
  <si>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</si>
  <si>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</si>
  <si>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</si>
  <si>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</si>
  <si>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</si>
  <si>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</si>
  <si>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</si>
  <si>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</si>
  <si>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</si>
  <si>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</si>
  <si>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</si>
  <si>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</si>
  <si>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</si>
  <si>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</si>
  <si>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</si>
  <si>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</si>
  <si>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</si>
  <si>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</si>
  <si>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</si>
  <si>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</si>
  <si>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</si>
  <si>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</si>
  <si>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</si>
  <si>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</si>
  <si>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</si>
  <si>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</si>
  <si>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</si>
  <si>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</si>
  <si>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</si>
  <si>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</si>
  <si>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</si>
  <si>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</si>
  <si>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</si>
  <si>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</si>
  <si>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</si>
  <si>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</si>
  <si>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</si>
  <si>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</si>
  <si>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</si>
  <si>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</si>
  <si>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</si>
  <si>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</si>
  <si>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</si>
  <si>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</si>
  <si>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</si>
  <si>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</si>
  <si>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</si>
  <si>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</si>
  <si>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</si>
  <si>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</si>
  <si>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</si>
  <si>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</si>
  <si>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</si>
  <si>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</si>
  <si>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</si>
  <si>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</si>
  <si>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</si>
  <si>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</si>
  <si>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</si>
  <si>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</si>
  <si>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</si>
  <si>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</si>
  <si>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</si>
  <si>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</si>
  <si>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</si>
  <si>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</si>
  <si>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</si>
  <si>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</si>
  <si>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</si>
  <si>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</si>
  <si>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</si>
  <si>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</si>
  <si>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</si>
  <si>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</si>
  <si>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</si>
  <si>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</si>
  <si>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</si>
  <si>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</si>
  <si>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</si>
  <si>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</si>
  <si>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</si>
  <si>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</si>
  <si>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</si>
  <si>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</si>
  <si>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</si>
  <si>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</si>
  <si>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</si>
  <si>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</si>
  <si>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</si>
  <si>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</si>
  <si>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</si>
  <si>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</si>
  <si>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</si>
  <si>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</si>
  <si>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</si>
  <si>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</si>
  <si>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</si>
  <si>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</si>
  <si>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</si>
  <si>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</si>
  <si>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</si>
  <si>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</si>
  <si>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</si>
  <si>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</si>
  <si>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</si>
  <si>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</si>
  <si>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</si>
  <si>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</si>
  <si>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</si>
  <si>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</si>
  <si>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</si>
  <si>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</si>
  <si>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</si>
  <si>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</si>
  <si>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</si>
  <si>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</si>
  <si>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</si>
  <si>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</si>
  <si>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</si>
  <si>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</si>
  <si>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</si>
  <si>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</si>
  <si>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</si>
  <si>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</si>
  <si>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</si>
  <si>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</si>
  <si>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</si>
  <si>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</si>
  <si>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</si>
  <si>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</si>
  <si>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</si>
  <si>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</si>
  <si>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</si>
  <si>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</si>
  <si>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</si>
  <si>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</si>
  <si>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</si>
  <si>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</si>
  <si>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</si>
  <si>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</si>
  <si>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</si>
  <si>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</si>
  <si>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</si>
  <si>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</si>
  <si>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</si>
  <si>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</si>
  <si>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</si>
  <si>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</si>
  <si>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</si>
  <si>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</si>
  <si>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</si>
  <si>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</si>
  <si>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</si>
  <si>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</si>
  <si>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</si>
  <si>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</si>
  <si>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</si>
  <si>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</si>
  <si>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</si>
  <si>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</si>
  <si>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</si>
  <si>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</si>
  <si>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</si>
  <si>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</si>
  <si>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</si>
  <si>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</si>
  <si>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</si>
  <si>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</si>
  <si>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</si>
  <si>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</si>
  <si>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</si>
  <si>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</si>
  <si>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</si>
  <si>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</si>
  <si>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</si>
  <si>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</si>
  <si>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</si>
  <si>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</si>
  <si>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</si>
  <si>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</si>
  <si>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</si>
  <si>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</si>
  <si>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</si>
  <si>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</si>
  <si>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</si>
  <si>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</si>
  <si>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</si>
  <si>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</si>
  <si>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</si>
  <si>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</si>
  <si>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</si>
  <si>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</si>
  <si>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</si>
  <si>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</si>
  <si>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</si>
  <si>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</si>
  <si>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</si>
  <si>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</si>
  <si>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</si>
  <si>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</si>
  <si>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</si>
  <si>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</si>
  <si>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</si>
  <si>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</si>
  <si>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</si>
  <si>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</si>
  <si>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</si>
  <si>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</si>
  <si>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</si>
  <si>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</si>
  <si>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</si>
  <si>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</si>
  <si>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</si>
  <si>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</si>
  <si>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</si>
  <si>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</si>
  <si>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</si>
  <si>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</si>
  <si>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</si>
  <si>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</si>
  <si>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</si>
  <si>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</si>
  <si>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</si>
  <si>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</si>
  <si>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</si>
  <si>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</si>
  <si>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</si>
  <si>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</si>
  <si>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</si>
  <si>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</si>
  <si>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</si>
  <si>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</si>
  <si>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</si>
  <si>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</si>
  <si>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</si>
  <si>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</si>
  <si>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</si>
  <si>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</si>
  <si>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</si>
  <si>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</si>
  <si>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</si>
  <si>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</si>
  <si>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</si>
  <si>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</si>
  <si>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</si>
  <si>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</si>
  <si>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</si>
  <si>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</si>
  <si>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</si>
  <si>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</si>
  <si>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</si>
  <si>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</si>
  <si>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</si>
  <si>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</si>
  <si>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</si>
  <si>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</si>
  <si>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</si>
  <si>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</si>
  <si>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</si>
  <si>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</si>
  <si>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</si>
  <si>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</si>
  <si>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</si>
  <si>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</si>
  <si>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</si>
  <si>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</si>
  <si>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</si>
  <si>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</si>
  <si>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</si>
  <si>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</si>
  <si>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</si>
  <si>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</si>
  <si>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</si>
  <si>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</si>
  <si>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</si>
  <si>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</si>
  <si>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</si>
  <si>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</si>
  <si>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</si>
  <si>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</si>
  <si>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</si>
  <si>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</si>
  <si>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</si>
  <si>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</si>
  <si>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</si>
  <si>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</si>
  <si>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</si>
  <si>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</si>
  <si>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</si>
  <si>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</si>
  <si>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</si>
  <si>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</si>
  <si>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</si>
  <si>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</si>
  <si>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</si>
  <si>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</si>
  <si>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</si>
  <si>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</si>
  <si>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</si>
  <si>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</si>
  <si>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</si>
  <si>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</si>
  <si>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</si>
  <si>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</si>
  <si>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</si>
  <si>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</si>
  <si>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</si>
  <si>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</si>
  <si>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</si>
  <si>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</si>
  <si>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</si>
  <si>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</si>
  <si>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</si>
  <si>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</si>
  <si>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</si>
  <si>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</si>
  <si>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</si>
  <si>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</si>
  <si>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</si>
  <si>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</si>
  <si>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</si>
  <si>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</si>
  <si>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</si>
  <si>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</si>
  <si>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</si>
  <si>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</si>
  <si>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</si>
  <si>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</si>
  <si>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</si>
  <si>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</si>
  <si>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</si>
  <si>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</si>
  <si>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</si>
  <si>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</si>
  <si>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</si>
  <si>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</si>
  <si>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</si>
  <si>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</si>
  <si>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</si>
  <si>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</si>
  <si>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</si>
  <si>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</si>
  <si>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</si>
  <si>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</si>
  <si>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</si>
  <si>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</si>
  <si>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</si>
  <si>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</si>
  <si>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</si>
  <si>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</si>
  <si>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</si>
  <si>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</si>
  <si>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</si>
  <si>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</si>
  <si>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</si>
  <si>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</si>
  <si>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</si>
  <si>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</si>
  <si>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</si>
  <si>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</si>
  <si>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</si>
  <si>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</si>
  <si>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</si>
  <si>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</si>
  <si>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</si>
  <si>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</si>
  <si>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</si>
  <si>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</si>
  <si>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</si>
  <si>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</si>
  <si>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</si>
  <si>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</si>
  <si>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</si>
  <si>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</si>
  <si>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</si>
  <si>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</si>
  <si>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</si>
  <si>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</si>
  <si>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</si>
  <si>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</si>
  <si>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</si>
  <si>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</si>
  <si>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</si>
  <si>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</si>
  <si>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</si>
  <si>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</si>
  <si>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</si>
  <si>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</si>
  <si>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</si>
  <si>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</si>
  <si>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</si>
  <si>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</si>
  <si>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</si>
  <si>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</si>
  <si>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</si>
  <si>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</si>
  <si>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</si>
  <si>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</si>
  <si>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</si>
  <si>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</si>
  <si>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</si>
  <si>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</si>
  <si>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</si>
  <si>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</si>
  <si>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</si>
  <si>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</si>
  <si>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</si>
  <si>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</si>
  <si>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</si>
  <si>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</si>
  <si>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</si>
  <si>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</si>
  <si>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</si>
  <si>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</si>
  <si>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</si>
  <si>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</si>
  <si>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</si>
  <si>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</si>
  <si>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</si>
  <si>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</si>
  <si>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</si>
  <si>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</si>
  <si>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</si>
  <si>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</si>
  <si>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</si>
  <si>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</si>
  <si>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</si>
  <si>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</si>
  <si>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</si>
  <si>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</si>
  <si>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</si>
  <si>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</si>
  <si>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</si>
  <si>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</si>
  <si>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</si>
  <si>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</si>
  <si>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</si>
  <si>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</si>
  <si>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</si>
  <si>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</si>
  <si>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</si>
  <si>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</si>
  <si>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</si>
  <si>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</si>
  <si>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</si>
  <si>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</si>
  <si>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</si>
  <si>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</si>
  <si>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</si>
  <si>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</si>
  <si>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</si>
  <si>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</si>
  <si>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</si>
  <si>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</si>
  <si>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</si>
  <si>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</si>
  <si>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</si>
  <si>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</si>
  <si>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</si>
  <si>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</si>
  <si>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</si>
  <si>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</si>
  <si>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</si>
  <si>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</si>
  <si>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</si>
  <si>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</si>
  <si>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</si>
  <si>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</si>
  <si>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</si>
  <si>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</si>
  <si>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</si>
  <si>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</si>
  <si>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</si>
  <si>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</si>
  <si>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</si>
  <si>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</si>
  <si>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</si>
  <si>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</si>
  <si>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</si>
  <si>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</si>
  <si>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</si>
  <si>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</si>
  <si>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</si>
  <si>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</si>
  <si>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</si>
  <si>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</si>
  <si>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</si>
  <si>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</si>
  <si>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</si>
  <si>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</si>
  <si>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</si>
  <si>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</si>
  <si>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</si>
  <si>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</si>
  <si>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</si>
  <si>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</si>
  <si>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</si>
  <si>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</si>
  <si>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</si>
  <si>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</si>
  <si>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</si>
  <si>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</si>
  <si>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</si>
  <si>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</si>
  <si>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</si>
  <si>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</si>
  <si>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</si>
  <si>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</si>
  <si>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</si>
  <si>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</si>
  <si>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</si>
  <si>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</si>
  <si>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</si>
  <si>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</si>
  <si>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</si>
  <si>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</si>
  <si>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</si>
  <si>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</si>
  <si>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</si>
  <si>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</si>
  <si>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</si>
  <si>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</si>
  <si>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</si>
  <si>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</si>
  <si>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</si>
  <si>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</si>
  <si>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</si>
  <si>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</si>
  <si>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</si>
  <si>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</si>
  <si>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</si>
  <si>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</si>
  <si>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</si>
  <si>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</si>
  <si>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</si>
  <si>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</si>
  <si>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</si>
  <si>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</si>
  <si>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</si>
  <si>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</si>
  <si>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</si>
  <si>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</si>
  <si>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</si>
  <si>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</si>
  <si>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</si>
  <si>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</si>
  <si>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</si>
  <si>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</si>
  <si>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</si>
  <si>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</si>
  <si>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</si>
  <si>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</si>
  <si>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</si>
  <si>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</si>
  <si>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</si>
  <si>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</si>
  <si>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</si>
  <si>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</si>
  <si>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</si>
  <si>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</si>
  <si>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</si>
  <si>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</si>
  <si>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</si>
  <si>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</si>
  <si>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</si>
  <si>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</si>
  <si>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</si>
  <si>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</si>
  <si>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</si>
  <si>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</si>
  <si>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</si>
  <si>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</si>
  <si>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</si>
  <si>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</si>
  <si>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</si>
  <si>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</si>
  <si>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</si>
  <si>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</si>
  <si>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</si>
  <si>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</si>
  <si>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</si>
  <si>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</si>
  <si>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</si>
  <si>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</si>
  <si>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</si>
  <si>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</si>
  <si>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</si>
  <si>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</si>
  <si>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</si>
  <si>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</si>
  <si>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</si>
  <si>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</si>
  <si>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</si>
  <si>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</si>
  <si>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</si>
  <si>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</si>
  <si>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</si>
  <si>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</si>
  <si>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</si>
  <si>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</si>
  <si>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</si>
  <si>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</si>
  <si>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</si>
  <si>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</si>
  <si>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</si>
  <si>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</si>
  <si>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</si>
  <si>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</si>
  <si>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</si>
  <si>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</si>
  <si>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2021-73-10001815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</si>
</sst>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10" zoomScale="80" zoomScaleNormal="80" zoomScaleSheetLayoutView="40" zoomScalePageLayoutView="40" workbookViewId="0">
      <selection activeCell="C16" sqref="C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2699</v>
      </c>
      <c r="D15" s="35"/>
      <c r="E15" s="35"/>
      <c r="F15" s="5"/>
      <c r="G15" s="32" t="s">
        <v>1168</v>
      </c>
      <c r="H15" s="103" t="s">
        <v>986</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242"/>
      <c r="I20" s="147" t="s">
        <v>986</v>
      </c>
      <c r="J20" s="148" t="s">
        <v>1000</v>
      </c>
      <c r="K20" s="149">
        <v>2819175926</v>
      </c>
      <c r="L20" s="150"/>
      <c r="M20" s="150">
        <v>44561</v>
      </c>
      <c r="N20" s="133">
        <f>+(M20-L20)/30</f>
        <v>1485.3666666666666</v>
      </c>
      <c r="O20" s="136"/>
      <c r="U20" s="132"/>
      <c r="V20" s="105">
        <f ca="1">NOW()</f>
        <v>44194.469449999997</v>
      </c>
      <c r="W20" s="105">
        <f ca="1">NOW()</f>
        <v>44194.469449999997</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FUNDACIÓN PARA EL MEJORAMIENTO INTEGRAL DE LA CALIDAD DE VIDA DE LOS COLOMBIANOS CRUZANDO FRONTERAS</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2698</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v>1313148929</v>
      </c>
      <c r="L114" s="100">
        <f>+IF(AND(K114&gt;0,O114="Ejecución"),(K114/877802)*Tabla28[[#This Row],[% participación]],IF(AND(K114&gt;0,O114&lt;&gt;"Ejecución"),"-",""))</f>
        <v>0</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0.01</v>
      </c>
      <c r="G179" s="163">
        <f>IF(F179&gt;0,SUM(E179+F179),"")</f>
        <v>0.03</v>
      </c>
      <c r="H179" s="5"/>
      <c r="I179" s="190" t="s">
        <v>2671</v>
      </c>
      <c r="J179" s="190"/>
      <c r="K179" s="190"/>
      <c r="L179" s="190"/>
      <c r="M179" s="170">
        <v>0.03</v>
      </c>
      <c r="O179" s="8"/>
      <c r="Q179" s="19"/>
      <c r="R179" s="157">
        <f>IF(M179&gt;0,SUM(L179+M179),"")</f>
        <v>0.03</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84575277.780000001</v>
      </c>
      <c r="F185" s="92"/>
      <c r="G185" s="93"/>
      <c r="H185" s="88"/>
      <c r="I185" s="90" t="s">
        <v>2627</v>
      </c>
      <c r="J185" s="164">
        <f>+SUM(M179:M183)</f>
        <v>0.03</v>
      </c>
      <c r="K185" s="235" t="s">
        <v>2628</v>
      </c>
      <c r="L185" s="235"/>
      <c r="M185" s="94">
        <f>+J185*(SUM(K20:K35))</f>
        <v>84575277.780000001</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84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schemas.microsoft.com/office/infopath/2007/PartnerControls"/>
    <ds:schemaRef ds:uri="http://www.w3.org/XML/1998/namespace"/>
    <ds:schemaRef ds:uri="http://schemas.openxmlformats.org/package/2006/metadata/core-properties"/>
    <ds:schemaRef ds:uri="http://purl.org/dc/elements/1.1/"/>
    <ds:schemaRef ds:uri="http://purl.org/dc/terms/"/>
    <ds:schemaRef ds:uri="http://schemas.microsoft.com/office/2006/documentManagement/types"/>
    <ds:schemaRef ds:uri="a65d333d-5b59-4810-bc94-b80d9325abbc"/>
    <ds:schemaRef ds:uri="4fb10211-09fb-4e80-9f0b-184718d5d98c"/>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2020-12-29T16:14:59Z</cp:lastPrinted>
  <dcterms:created xsi:type="dcterms:W3CDTF">2020-10-14T21:57:42Z</dcterms:created>
  <dcterms:modified xsi:type="dcterms:W3CDTF">2020-12-29T16:16:13Z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