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<sst xmlns="http://schemas.openxmlformats.org/spreadsheetml/2006/main" count="3153" uniqueCount="2731">
  <si>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</si>
  <si>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</si>
  <si>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</si>
  <si>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</si>
  <si>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</si>
  <si>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</si>
  <si>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</si>
  <si>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</si>
  <si>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</si>
  <si>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</si>
  <si>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</si>
  <si>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</si>
  <si>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</si>
  <si>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</si>
  <si>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</si>
  <si>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</si>
  <si>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</si>
  <si>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</si>
  <si>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</si>
  <si>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</si>
  <si>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</si>
  <si>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</si>
  <si>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</si>
  <si>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</si>
  <si>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</si>
  <si>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</si>
  <si>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</si>
  <si>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</si>
  <si>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</si>
  <si>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</si>
  <si>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</si>
  <si>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</si>
  <si>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</si>
  <si>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</si>
  <si>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</si>
  <si>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</si>
  <si>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</si>
  <si>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</si>
  <si>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</si>
  <si>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</si>
  <si>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</si>
  <si>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</si>
  <si>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</si>
  <si>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</si>
  <si>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</si>
  <si>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</si>
  <si>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</si>
  <si>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</si>
  <si>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</si>
  <si>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</si>
  <si>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</si>
  <si>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</si>
  <si>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</si>
  <si>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</si>
  <si>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</si>
  <si>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</si>
  <si>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</si>
  <si>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</si>
  <si>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</si>
  <si>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</si>
  <si>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</si>
  <si>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</si>
  <si>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</si>
  <si>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</si>
  <si>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</si>
  <si>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</si>
  <si>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</si>
  <si>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</si>
  <si>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</si>
  <si>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</si>
  <si>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</si>
  <si>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</si>
  <si>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</si>
  <si>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</si>
  <si>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</si>
  <si>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</si>
  <si>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</si>
  <si>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</si>
  <si>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</si>
  <si>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</si>
  <si>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</si>
  <si>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</si>
  <si>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</si>
  <si>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</si>
  <si>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</si>
  <si>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</si>
  <si>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</si>
  <si>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</si>
  <si>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</si>
  <si>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</si>
  <si>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</si>
  <si>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</si>
  <si>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</si>
  <si>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</si>
  <si>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</si>
  <si>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</si>
  <si>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</si>
  <si>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</si>
  <si>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</si>
  <si>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</si>
  <si>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</si>
  <si>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</si>
  <si>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</si>
  <si>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</si>
  <si>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</si>
  <si>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</si>
  <si>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</si>
  <si>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</si>
  <si>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</si>
  <si>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</si>
  <si>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</si>
  <si>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</si>
  <si>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</si>
  <si>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</si>
  <si>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</si>
  <si>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</si>
  <si>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</si>
  <si>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</si>
  <si>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</si>
  <si>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</si>
  <si>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</si>
  <si>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</si>
  <si>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</si>
  <si>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</si>
  <si>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</si>
  <si>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</si>
  <si>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</si>
  <si>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</si>
  <si>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</si>
  <si>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</si>
  <si>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</si>
  <si>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</si>
  <si>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</si>
  <si>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</si>
  <si>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</si>
  <si>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</si>
  <si>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</si>
  <si>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</si>
  <si>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</si>
  <si>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</si>
  <si>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</si>
  <si>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</si>
  <si>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</si>
  <si>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</si>
  <si>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</si>
  <si>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</si>
  <si>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</si>
  <si>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</si>
  <si>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</si>
  <si>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</si>
  <si>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</si>
  <si>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</si>
  <si>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</si>
  <si>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</si>
  <si>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</si>
  <si>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</si>
  <si>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</si>
  <si>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</si>
  <si>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</si>
  <si>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</si>
  <si>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</si>
  <si>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</si>
  <si>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</si>
  <si>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</si>
  <si>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</si>
  <si>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</si>
  <si>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</si>
  <si>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</si>
  <si>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</si>
  <si>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</si>
  <si>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</si>
  <si>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</si>
  <si>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</si>
  <si>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</si>
  <si>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</si>
  <si>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</si>
  <si>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</si>
  <si>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</si>
  <si>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</si>
  <si>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</si>
  <si>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</si>
  <si>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</si>
  <si>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</si>
  <si>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</si>
  <si>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</si>
  <si>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</si>
  <si>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</si>
  <si>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</si>
  <si>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</si>
  <si>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</si>
  <si>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</si>
  <si>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</si>
  <si>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</si>
  <si>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</si>
  <si>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</si>
  <si>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</si>
  <si>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</si>
  <si>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</si>
  <si>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</si>
  <si>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</si>
  <si>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</si>
  <si>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</si>
  <si>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</si>
  <si>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</si>
  <si>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</si>
  <si>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</si>
  <si>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</si>
  <si>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</si>
  <si>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</si>
  <si>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</si>
  <si>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</si>
  <si>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</si>
  <si>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</si>
  <si>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</si>
  <si>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</si>
  <si>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</si>
  <si>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</si>
  <si>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</si>
  <si>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</si>
  <si>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</si>
  <si>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</si>
  <si>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</si>
  <si>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</si>
  <si>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</si>
  <si>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</si>
  <si>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</si>
  <si>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</si>
  <si>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</si>
  <si>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</si>
  <si>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</si>
  <si>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</si>
  <si>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</si>
  <si>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</si>
  <si>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</si>
  <si>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</si>
  <si>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</si>
  <si>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</si>
  <si>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</si>
  <si>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</si>
  <si>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</si>
  <si>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</si>
  <si>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</si>
  <si>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</si>
  <si>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</si>
  <si>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</si>
  <si>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</si>
  <si>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</si>
  <si>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</si>
  <si>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</si>
  <si>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</si>
  <si>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</si>
  <si>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</si>
  <si>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</si>
  <si>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</si>
  <si>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</si>
  <si>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</si>
  <si>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</si>
  <si>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</si>
  <si>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</si>
  <si>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</si>
  <si>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</si>
  <si>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</si>
  <si>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</si>
  <si>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</si>
  <si>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</si>
  <si>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</si>
  <si>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</si>
  <si>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</si>
  <si>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</si>
  <si>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</si>
  <si>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</si>
  <si>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</si>
  <si>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</si>
  <si>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</si>
  <si>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</si>
  <si>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</si>
  <si>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</si>
  <si>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</si>
  <si>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</si>
  <si>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</si>
  <si>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</si>
  <si>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</si>
  <si>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</si>
  <si>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</si>
  <si>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</si>
  <si>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</si>
  <si>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</si>
  <si>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</si>
  <si>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</si>
  <si>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</si>
  <si>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</si>
  <si>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</si>
  <si>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</si>
  <si>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</si>
  <si>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</si>
  <si>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</si>
  <si>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</si>
  <si>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</si>
  <si>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</si>
  <si>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</si>
  <si>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</si>
  <si>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</si>
  <si>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</si>
  <si>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</si>
  <si>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</si>
  <si>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</si>
  <si>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</si>
  <si>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</si>
  <si>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</si>
  <si>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</si>
  <si>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</si>
  <si>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</si>
  <si>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</si>
  <si>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</si>
  <si>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</si>
  <si>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</si>
  <si>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</si>
  <si>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</si>
  <si>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</si>
  <si>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</si>
  <si>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</si>
  <si>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</si>
  <si>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</si>
  <si>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</si>
  <si>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</si>
  <si>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</si>
  <si>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</si>
  <si>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</si>
  <si>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</si>
  <si>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</si>
  <si>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</si>
  <si>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</si>
  <si>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</si>
  <si>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</si>
  <si>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</si>
  <si>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</si>
  <si>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</si>
  <si>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</si>
  <si>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</si>
  <si>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</si>
  <si>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</si>
  <si>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</si>
  <si>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</si>
  <si>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</si>
  <si>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</si>
  <si>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</si>
  <si>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</si>
  <si>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</si>
  <si>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</si>
  <si>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</si>
  <si>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</si>
  <si>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</si>
  <si>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</si>
  <si>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</si>
  <si>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</si>
  <si>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</si>
  <si>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</si>
  <si>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</si>
  <si>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</si>
  <si>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</si>
  <si>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</si>
  <si>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</si>
  <si>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</si>
  <si>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</si>
  <si>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</si>
  <si>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</si>
  <si>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</si>
  <si>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</si>
  <si>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</si>
  <si>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</si>
  <si>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</si>
  <si>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</si>
  <si>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</si>
  <si>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</si>
  <si>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</si>
  <si>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</si>
  <si>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</si>
  <si>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</si>
  <si>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</si>
  <si>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</si>
  <si>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</si>
  <si>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</si>
  <si>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</si>
  <si>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</si>
  <si>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</si>
  <si>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</si>
  <si>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</si>
  <si>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</si>
  <si>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</si>
  <si>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</si>
  <si>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</si>
  <si>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</si>
  <si>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</si>
  <si>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</si>
  <si>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</si>
  <si>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</si>
  <si>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</si>
  <si>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</si>
  <si>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</si>
  <si>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</si>
  <si>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</si>
  <si>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</si>
  <si>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</si>
  <si>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</si>
  <si>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</si>
  <si>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</si>
  <si>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</si>
  <si>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</si>
  <si>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</si>
  <si>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</si>
  <si>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</si>
  <si>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</si>
  <si>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</si>
  <si>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</si>
  <si>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</si>
  <si>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</si>
  <si>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</si>
  <si>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</si>
  <si>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</si>
  <si>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</si>
  <si>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</si>
  <si>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</si>
  <si>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</si>
  <si>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</si>
  <si>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</si>
  <si>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</si>
  <si>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</si>
  <si>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</si>
  <si>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</si>
  <si>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</si>
  <si>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</si>
  <si>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</si>
  <si>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</si>
  <si>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</si>
  <si>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</si>
  <si>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</si>
  <si>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</si>
  <si>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</si>
  <si>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</si>
  <si>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</si>
  <si>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</si>
  <si>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</si>
  <si>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</si>
  <si>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</si>
  <si>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</si>
  <si>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</si>
  <si>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</si>
  <si>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</si>
  <si>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</si>
  <si>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</si>
  <si>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</si>
  <si>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</si>
  <si>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</si>
  <si>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</si>
  <si>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</si>
  <si>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</si>
  <si>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</si>
  <si>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</si>
  <si>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</si>
  <si>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</si>
  <si>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</si>
  <si>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</si>
  <si>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</si>
  <si>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</si>
  <si>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</si>
  <si>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</si>
  <si>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</si>
  <si>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</si>
  <si>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</si>
  <si>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</si>
  <si>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</si>
  <si>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</si>
  <si>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</si>
  <si>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</si>
  <si>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</si>
  <si>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</si>
  <si>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</si>
  <si>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</si>
  <si>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</si>
  <si>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</si>
  <si>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</si>
  <si>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</si>
  <si>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</si>
  <si>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</si>
  <si>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</si>
  <si>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</si>
  <si>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</si>
  <si>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</si>
  <si>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</si>
  <si>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</si>
  <si>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</si>
  <si>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</si>
  <si>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</si>
  <si>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</si>
  <si>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</si>
  <si>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</si>
  <si>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</si>
  <si>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</si>
  <si>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</si>
  <si>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</si>
  <si>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</si>
  <si>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</si>
  <si>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</si>
  <si>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</si>
  <si>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</si>
  <si>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</si>
  <si>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</si>
  <si>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</si>
  <si>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</si>
  <si>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</si>
  <si>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</si>
  <si>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</si>
  <si>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</si>
  <si>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</si>
  <si>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</si>
  <si>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</si>
  <si>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</si>
  <si>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</si>
  <si>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</si>
  <si>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</si>
  <si>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</si>
  <si>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</si>
  <si>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</si>
  <si>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</si>
  <si>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</si>
  <si>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</si>
  <si>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</si>
  <si>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</si>
  <si>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</si>
  <si>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</si>
  <si>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</si>
  <si>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</si>
  <si>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</si>
  <si>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</si>
  <si>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</si>
  <si>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</si>
  <si>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</si>
  <si>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</si>
  <si>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</si>
  <si>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</si>
  <si>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</si>
  <si>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</si>
  <si>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</si>
  <si>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</si>
  <si>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</si>
  <si>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</si>
  <si>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</si>
  <si>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</si>
  <si>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</si>
  <si>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</si>
  <si>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</si>
  <si>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</si>
  <si>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</si>
  <si>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</si>
  <si>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</si>
  <si>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</si>
  <si>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</si>
  <si>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</si>
  <si>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</si>
  <si>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</si>
  <si>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</si>
  <si>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</si>
  <si>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</si>
  <si>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</si>
  <si>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</si>
  <si>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</si>
  <si>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</si>
  <si>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</si>
  <si>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</si>
  <si>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</si>
  <si>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</si>
  <si>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</si>
  <si>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</si>
  <si>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</si>
  <si>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</si>
  <si>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</si>
  <si>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</si>
  <si>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</si>
  <si>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</si>
  <si>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</si>
  <si>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</si>
  <si>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</si>
  <si>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</si>
  <si>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</si>
  <si>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</si>
  <si>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</si>
  <si>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</si>
  <si>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</si>
  <si>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</si>
  <si>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</si>
  <si>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</si>
  <si>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</si>
  <si>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</si>
  <si>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</si>
  <si>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</si>
  <si>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</si>
  <si>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</si>
  <si>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</si>
  <si>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</si>
  <si>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</si>
  <si>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</si>
  <si>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</si>
  <si>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</si>
  <si>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</si>
  <si>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</si>
  <si>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</si>
  <si>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</si>
  <si>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</si>
  <si>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</si>
  <si>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</si>
  <si>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</si>
  <si>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</si>
  <si>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</si>
  <si>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</si>
  <si>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</si>
  <si>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</si>
  <si>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</si>
  <si>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</si>
  <si>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</si>
  <si>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</si>
  <si>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</si>
  <si>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</si>
  <si>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</si>
  <si>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</si>
  <si>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</si>
  <si>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</si>
  <si>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</si>
  <si>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</si>
  <si>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</si>
  <si>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</si>
  <si>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</si>
  <si>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</si>
  <si>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</si>
  <si>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</si>
  <si>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</si>
  <si>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</si>
  <si>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</si>
  <si>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</si>
  <si>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</si>
  <si>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</si>
  <si>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</si>
  <si>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</si>
  <si>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</si>
  <si>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</si>
  <si>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</si>
  <si>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</si>
  <si>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</si>
  <si>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</si>
  <si>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</si>
  <si>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</si>
  <si>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</si>
  <si>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</si>
  <si>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</si>
  <si>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</si>
  <si>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</si>
  <si>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</si>
  <si>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</si>
  <si>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</si>
  <si>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</si>
  <si>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</si>
  <si>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</si>
  <si>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</si>
  <si>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</si>
  <si>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</si>
  <si>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</si>
  <si>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</si>
  <si>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</si>
  <si>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</si>
  <si>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</si>
  <si>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</si>
  <si>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</si>
  <si>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</si>
  <si>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</si>
  <si>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</si>
  <si>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</si>
  <si>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</si>
  <si>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</si>
  <si>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</si>
  <si>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</si>
  <si>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</si>
  <si>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</si>
  <si>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</si>
  <si>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</si>
  <si>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</si>
  <si>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</si>
  <si>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</si>
  <si>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</si>
  <si>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</si>
  <si>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</si>
  <si>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</si>
  <si>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</si>
  <si>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</si>
  <si>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</si>
  <si>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</si>
  <si>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</si>
  <si>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</si>
  <si>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</si>
  <si>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</si>
  <si>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</si>
  <si>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</si>
  <si>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</si>
  <si>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</si>
  <si>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</si>
  <si>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</si>
  <si>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</si>
  <si>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</si>
  <si>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</si>
  <si>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</si>
  <si>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</si>
  <si>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</si>
  <si>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</si>
  <si>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</si>
  <si>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</si>
  <si>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</si>
  <si>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</si>
  <si>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</si>
  <si>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</si>
  <si>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</si>
  <si>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</si>
  <si>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</si>
  <si>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</si>
  <si>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</si>
  <si>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</si>
  <si>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</si>
  <si>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</si>
  <si>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</si>
  <si>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</si>
  <si>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</si>
  <si>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</si>
  <si>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</si>
  <si>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</si>
  <si>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</si>
  <si>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</si>
  <si>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</si>
  <si>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</si>
  <si>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</si>
  <si>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</si>
  <si>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</si>
  <si>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</si>
  <si>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</si>
  <si>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</si>
  <si>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</si>
  <si>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</si>
  <si>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</si>
  <si>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</si>
  <si>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</si>
  <si>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</si>
  <si>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</si>
  <si>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</si>
  <si>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</si>
  <si>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</si>
  <si>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</si>
  <si>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</si>
  <si>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</si>
  <si>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</si>
  <si>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</si>
  <si>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</si>
  <si>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</si>
  <si>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</si>
  <si>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</si>
  <si>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</si>
  <si>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</si>
  <si>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</si>
  <si>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</si>
  <si>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</si>
  <si>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</si>
  <si>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</si>
  <si>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</si>
  <si>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</si>
  <si>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</si>
  <si>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</si>
  <si>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</si>
  <si>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</si>
  <si>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</si>
  <si>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</si>
  <si>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</si>
  <si>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</si>
  <si>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</si>
  <si>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</si>
  <si>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</si>
  <si>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</si>
  <si>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</si>
  <si>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</si>
  <si>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</si>
  <si>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</si>
  <si>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</si>
  <si>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</si>
  <si>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</si>
  <si>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</si>
  <si>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</si>
  <si>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</si>
  <si>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</si>
  <si>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</si>
  <si>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</si>
  <si>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</si>
  <si>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</si>
  <si>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</si>
  <si>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</si>
  <si>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</si>
  <si>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</si>
  <si>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</si>
  <si>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</si>
  <si>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</si>
  <si>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</si>
  <si>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</si>
  <si>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</si>
  <si>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</si>
  <si>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</si>
  <si>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</si>
  <si>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</si>
  <si>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</si>
  <si>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</si>
  <si>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</si>
  <si>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</si>
  <si>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</si>
  <si>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</si>
  <si>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</si>
  <si>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</si>
  <si>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</si>
  <si>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</si>
  <si>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</si>
  <si>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</si>
  <si>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</si>
  <si>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</si>
  <si>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</si>
  <si>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</si>
  <si>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</si>
  <si>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</si>
  <si>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</si>
  <si>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</si>
  <si>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</si>
  <si>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</si>
  <si>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</si>
  <si>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</si>
  <si>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</si>
  <si>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</si>
  <si>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</si>
  <si>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</si>
  <si>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</si>
  <si>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</si>
  <si>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</si>
  <si>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</si>
  <si>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</si>
  <si>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</si>
  <si>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</si>
  <si>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</si>
  <si>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</si>
  <si>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</si>
  <si>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</si>
  <si>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</si>
  <si>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</si>
  <si>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</si>
  <si>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</si>
  <si>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</si>
  <si>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</si>
  <si>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</si>
  <si>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</si>
  <si>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</si>
  <si>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</si>
  <si>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</si>
  <si>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</si>
  <si>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</si>
  <si>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</si>
  <si>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</si>
  <si>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</si>
  <si>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</si>
  <si>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</si>
  <si>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</si>
  <si>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</si>
  <si>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</si>
  <si>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</si>
  <si>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</si>
  <si>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</si>
  <si>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</si>
  <si>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</si>
  <si>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</si>
  <si>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</si>
  <si>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</si>
  <si>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</si>
  <si>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</si>
  <si>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</si>
  <si>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</si>
  <si>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</si>
  <si>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</si>
  <si>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</si>
  <si>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</si>
  <si>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</si>
  <si>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</si>
  <si>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</si>
  <si>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</si>
  <si>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</si>
  <si>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</si>
  <si>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</si>
  <si>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</si>
  <si>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</si>
  <si>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</si>
  <si>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</si>
  <si>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</si>
  <si>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</si>
  <si>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</si>
  <si>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</si>
  <si>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</si>
  <si>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</si>
  <si>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</si>
  <si>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</si>
  <si>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</si>
  <si>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</si>
  <si>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</si>
  <si>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</si>
  <si>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</si>
  <si>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</si>
  <si>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</si>
  <si>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</si>
  <si>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</si>
  <si>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</si>
  <si>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</si>
  <si>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</si>
  <si>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</si>
  <si>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</si>
  <si>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</si>
  <si>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</si>
  <si>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</si>
  <si>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</si>
  <si>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</si>
  <si>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</si>
  <si>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</si>
  <si>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</si>
  <si>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</si>
  <si>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</si>
  <si>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</si>
  <si>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</si>
  <si>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</si>
  <si>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</si>
  <si>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</si>
  <si>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</si>
  <si>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</si>
  <si>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</si>
  <si>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</si>
  <si>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</si>
  <si>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</si>
  <si>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</si>
  <si>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</si>
  <si>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</si>
  <si>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</si>
  <si>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</si>
  <si>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</si>
  <si>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</si>
  <si>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</si>
  <si>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</si>
  <si>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</si>
  <si>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</si>
  <si>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</si>
  <si>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</si>
  <si>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</si>
  <si>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</si>
  <si>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</si>
  <si>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</si>
  <si>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</si>
  <si>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</si>
  <si>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</si>
  <si>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</si>
  <si>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</si>
  <si>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</si>
  <si>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</si>
  <si>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</si>
  <si>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</si>
  <si>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</si>
  <si>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</si>
  <si>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</si>
  <si>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</si>
  <si>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</si>
  <si>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</si>
  <si>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</si>
  <si>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</si>
  <si>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</si>
  <si>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</si>
  <si>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</si>
  <si>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</si>
  <si>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</si>
  <si>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</si>
  <si>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</si>
  <si>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</si>
  <si>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</si>
  <si>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</si>
  <si>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</si>
  <si>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</si>
  <si>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</si>
  <si>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</si>
  <si>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</si>
  <si>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</si>
  <si>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</si>
  <si>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</si>
  <si>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</si>
  <si>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</si>
  <si>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</si>
  <si>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</si>
  <si>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</si>
  <si>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</si>
  <si>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</si>
  <si>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</si>
  <si>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</si>
  <si>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</si>
  <si>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</si>
  <si>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</si>
  <si>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</si>
  <si>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</si>
  <si>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</si>
  <si>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</si>
  <si>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</si>
  <si>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</si>
  <si>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</si>
  <si>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</si>
  <si>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</si>
  <si>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</si>
  <si>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</si>
  <si>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</si>
  <si>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</si>
  <si>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</si>
  <si>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</si>
  <si>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</si>
  <si>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</si>
  <si>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</si>
  <si>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</si>
  <si>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</si>
  <si>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</si>
  <si>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</si>
  <si>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</si>
  <si>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</si>
  <si>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</si>
  <si>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</si>
  <si>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</si>
  <si>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</si>
  <si>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</si>
  <si>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</si>
  <si>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</si>
  <si>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</si>
  <si>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</si>
  <si>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</si>
  <si>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</si>
  <si>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</si>
  <si>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</si>
  <si>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</si>
  <si>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</si>
  <si>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</si>
  <si>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</si>
  <si>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</si>
  <si>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</si>
  <si>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</si>
  <si>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</si>
  <si>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</si>
  <si>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</si>
  <si>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</si>
  <si>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</si>
  <si>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</si>
  <si>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</si>
  <si>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</si>
  <si>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</si>
  <si>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</si>
  <si>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</si>
  <si>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</si>
  <si>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</si>
  <si>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</si>
  <si>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</si>
  <si>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</si>
  <si>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</si>
  <si>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</si>
  <si>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</si>
  <si>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</si>
  <si>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</si>
  <si>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</si>
  <si>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</si>
  <si>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</si>
  <si>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</si>
  <si>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</si>
  <si>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</si>
  <si>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</si>
  <si>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</si>
  <si>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</si>
  <si>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</si>
  <si>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</si>
  <si>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</si>
  <si>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</si>
  <si>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</si>
  <si>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</si>
  <si>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</si>
  <si>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</si>
  <si>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</si>
  <si>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</si>
  <si>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</si>
  <si>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</si>
  <si>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</si>
  <si>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</si>
  <si>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</si>
  <si>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</si>
  <si>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</si>
  <si>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</si>
  <si>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</si>
  <si>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</si>
  <si>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</si>
  <si>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</si>
  <si>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</si>
  <si>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</si>
  <si>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</si>
  <si>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</si>
  <si>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</si>
  <si>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</si>
  <si>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</si>
  <si>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</si>
  <si>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</si>
  <si>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</si>
  <si>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</si>
  <si>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</si>
  <si>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</si>
  <si>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</si>
  <si>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</si>
  <si>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</si>
  <si>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</si>
  <si>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</si>
  <si>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</si>
  <si>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</si>
  <si>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</si>
  <si>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</si>
  <si>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</si>
  <si>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</si>
  <si>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</si>
  <si>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</si>
  <si>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</si>
  <si>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</si>
  <si>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</si>
  <si>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</si>
  <si>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</si>
  <si>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</si>
  <si>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</si>
  <si>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</si>
  <si>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</si>
  <si>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</si>
  <si>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</si>
  <si>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</si>
  <si>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</si>
  <si>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</si>
  <si>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</si>
  <si>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</si>
  <si>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</si>
  <si>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</si>
  <si>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</si>
  <si>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</si>
  <si>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</si>
  <si>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</si>
  <si>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</si>
  <si>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</si>
  <si>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</si>
  <si>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</si>
  <si>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</si>
  <si>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</si>
  <si>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</si>
  <si>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</si>
  <si>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</si>
  <si>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</si>
  <si>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</si>
  <si>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</si>
  <si>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</si>
  <si>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</si>
  <si>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</si>
  <si>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</si>
  <si>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</si>
  <si>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</si>
  <si>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</si>
  <si>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</si>
  <si>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</si>
  <si>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</si>
  <si>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</si>
  <si>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</si>
  <si>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</si>
  <si>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</si>
  <si>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</si>
  <si>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</si>
  <si>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</si>
  <si>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</si>
  <si>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</si>
  <si>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</si>
  <si>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</si>
  <si>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</si>
  <si>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</si>
  <si>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</si>
  <si>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</si>
  <si>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</si>
  <si>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</si>
  <si>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</si>
  <si>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</si>
  <si>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</si>
  <si>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</si>
  <si>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</si>
  <si>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</si>
  <si>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</si>
  <si>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</si>
  <si>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</si>
  <si>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</si>
  <si>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</si>
  <si>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</si>
  <si>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</si>
  <si>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</si>
  <si>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</si>
  <si>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</si>
  <si>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</si>
  <si>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</si>
  <si>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</si>
  <si>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</si>
  <si>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</si>
  <si>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</si>
  <si>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</si>
  <si>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</si>
  <si>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</si>
  <si>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</si>
  <si>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</si>
  <si>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</si>
  <si>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</si>
  <si>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</si>
  <si>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</si>
  <si>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</si>
  <si>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</si>
  <si>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</si>
  <si>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</si>
  <si>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</si>
  <si>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</si>
  <si>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</si>
  <si>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</si>
  <si>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</si>
  <si>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</si>
  <si>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</si>
  <si>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</si>
  <si>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</si>
  <si>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</si>
  <si>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</si>
  <si>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</si>
  <si>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</si>
  <si>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</si>
  <si>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</si>
  <si>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</si>
  <si>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</si>
  <si>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</si>
  <si>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</si>
  <si>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</si>
  <si>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</si>
  <si>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</si>
  <si>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</si>
  <si>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</si>
  <si>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</si>
  <si>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</si>
  <si>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</si>
  <si>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</si>
  <si>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</si>
  <si>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</si>
  <si>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</si>
  <si>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</si>
  <si>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</si>
  <si>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</si>
  <si>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</si>
  <si>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</si>
  <si>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</si>
  <si>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</si>
  <si>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</si>
  <si>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</si>
  <si>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</si>
  <si>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</si>
  <si>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</si>
  <si>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</si>
  <si>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</si>
  <si>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</si>
  <si>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</si>
  <si>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</si>
  <si>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</si>
  <si>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</si>
  <si>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</si>
  <si>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</si>
  <si>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</si>
  <si>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</si>
  <si>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</si>
  <si>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</si>
  <si>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</si>
  <si>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</si>
  <si>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</si>
  <si>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</si>
  <si>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</si>
  <si>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</si>
  <si>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</si>
  <si>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</si>
  <si>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</si>
  <si>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</si>
  <si>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</si>
  <si>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</si>
  <si>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</si>
  <si>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</si>
  <si>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</si>
  <si>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</si>
  <si>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</si>
  <si>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</si>
  <si>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</si>
  <si>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</si>
  <si>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</si>
  <si>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</si>
  <si>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</si>
  <si>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</si>
  <si>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</si>
  <si>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</si>
  <si>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</si>
  <si>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</si>
  <si>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</si>
  <si>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</si>
  <si>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</si>
  <si>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</si>
  <si>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</si>
  <si>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</si>
  <si>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</si>
  <si>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</si>
  <si>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</si>
  <si>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</si>
  <si>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</si>
  <si>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</si>
  <si>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</si>
  <si>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</si>
  <si>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</si>
  <si>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</si>
  <si>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</si>
  <si>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</si>
  <si>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</si>
  <si>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</si>
  <si>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</si>
  <si>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</si>
  <si>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</si>
  <si>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</si>
  <si>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</si>
  <si>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</si>
  <si>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</si>
  <si>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</si>
  <si>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</si>
  <si>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</si>
  <si>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</si>
  <si>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</si>
  <si>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</si>
  <si>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</si>
  <si>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</si>
  <si>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</si>
  <si>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</si>
  <si>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</si>
  <si>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</si>
  <si>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</si>
  <si>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</si>
  <si>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</si>
  <si>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</si>
  <si>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</si>
  <si>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</si>
  <si>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</si>
  <si>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</si>
  <si>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</si>
  <si>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</si>
  <si>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</si>
  <si>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</si>
  <si>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</si>
  <si>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</si>
  <si>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</si>
  <si>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</si>
  <si>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</si>
  <si>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</si>
  <si>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</si>
  <si>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</si>
  <si>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</si>
  <si>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</si>
  <si>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</si>
  <si>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</si>
  <si>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</si>
  <si>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</si>
  <si>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</si>
  <si>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</si>
  <si>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</si>
  <si>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</si>
  <si>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</si>
  <si>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</si>
  <si>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</si>
  <si>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</si>
  <si>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</si>
  <si>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</si>
  <si>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</si>
  <si>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</si>
  <si>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</si>
  <si>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</si>
  <si>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</si>
  <si>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</si>
  <si>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</si>
  <si>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</si>
  <si>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</si>
  <si>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</si>
  <si>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</si>
  <si>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</si>
  <si>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</si>
  <si>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</si>
  <si>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</si>
  <si>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</si>
  <si>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</si>
  <si>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</si>
  <si>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</si>
  <si>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</si>
  <si>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</si>
  <si>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</si>
  <si>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</si>
  <si>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</si>
  <si>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</si>
  <si>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</si>
  <si>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</si>
  <si>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</si>
  <si>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</si>
  <si>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</si>
  <si>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</si>
  <si>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</si>
  <si>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</si>
  <si>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</si>
  <si>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</si>
  <si>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</si>
  <si>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</si>
  <si>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</si>
  <si>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</si>
  <si>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</si>
  <si>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</si>
  <si>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</si>
  <si>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</si>
  <si>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</si>
  <si>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</si>
  <si>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</si>
  <si>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</si>
  <si>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</si>
  <si>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</si>
  <si>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</si>
  <si>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</si>
  <si>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</si>
  <si>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</si>
  <si>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</si>
  <si>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</si>
  <si>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</si>
  <si>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</si>
  <si>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</si>
  <si>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</si>
  <si>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</si>
  <si>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</si>
  <si>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</si>
  <si>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</si>
  <si>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</si>
  <si>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</si>
  <si>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</si>
  <si>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</si>
  <si>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</si>
  <si>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</si>
  <si>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</si>
  <si>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</si>
  <si>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</si>
  <si>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</si>
  <si>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</si>
  <si>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</si>
  <si>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</si>
  <si>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</si>
  <si>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</si>
  <si>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</si>
  <si>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</si>
  <si>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</si>
  <si>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</si>
  <si>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</si>
  <si>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</si>
  <si>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</si>
  <si>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</si>
  <si>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</si>
  <si>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</si>
  <si>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</si>
  <si>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</si>
  <si>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</si>
  <si>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</si>
  <si>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</si>
  <si>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</si>
  <si>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</si>
  <si>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</si>
  <si>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</si>
  <si>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</si>
  <si>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</si>
  <si>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</si>
  <si>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</si>
  <si>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</si>
  <si>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</si>
  <si>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</si>
  <si>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</si>
  <si>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</si>
  <si>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</si>
  <si>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</si>
  <si>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</si>
  <si>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</si>
  <si>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</si>
  <si>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</si>
  <si>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</si>
  <si>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</si>
  <si>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</si>
  <si>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</si>
  <si>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</si>
  <si>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</si>
  <si>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</si>
  <si>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</si>
  <si>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</si>
  <si>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</si>
  <si>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</si>
  <si>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</si>
  <si>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</si>
  <si>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</si>
  <si>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</si>
  <si>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</si>
  <si>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</si>
  <si>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</si>
  <si>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</si>
  <si>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</si>
  <si>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</si>
  <si>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</si>
  <si>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</si>
  <si>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</si>
  <si>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</si>
  <si>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</si>
  <si>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</si>
  <si>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</si>
  <si>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</si>
  <si>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</si>
  <si>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</si>
  <si>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</si>
  <si>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</si>
  <si>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</si>
  <si>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</si>
  <si>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</si>
  <si>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</si>
  <si>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</si>
  <si>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</si>
  <si>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</si>
  <si>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</si>
  <si>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</si>
  <si>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</si>
  <si>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</si>
  <si>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</si>
  <si>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</si>
  <si>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</si>
  <si>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</si>
  <si>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</si>
  <si>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</si>
  <si>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</si>
  <si>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</si>
  <si>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</si>
  <si>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</si>
  <si>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</si>
  <si>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</si>
  <si>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</si>
  <si>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</si>
  <si>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</si>
  <si>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</si>
  <si>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</si>
  <si>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</si>
  <si>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</si>
  <si>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</si>
  <si>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</si>
  <si>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</si>
  <si>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</si>
  <si>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</si>
  <si>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</si>
  <si>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</si>
  <si>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</si>
  <si>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</si>
  <si>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</si>
  <si>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</si>
  <si>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</si>
  <si>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</si>
  <si>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</si>
  <si>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</si>
  <si>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</si>
  <si>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</si>
  <si>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</si>
  <si>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</si>
  <si>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</si>
  <si>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</si>
  <si>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</si>
  <si>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</si>
  <si>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</si>
  <si>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</si>
  <si>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</si>
  <si>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</si>
  <si>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</si>
  <si>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</si>
  <si>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</si>
  <si>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</si>
  <si>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</si>
  <si>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</si>
  <si>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</si>
  <si>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</si>
  <si>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</si>
  <si>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</si>
  <si>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</si>
  <si>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</si>
  <si>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</si>
  <si>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</si>
  <si>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</si>
  <si>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</si>
  <si>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</si>
  <si>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</si>
  <si>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</si>
  <si>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</si>
  <si>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</si>
  <si>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</si>
  <si>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</si>
  <si>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</si>
  <si>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</si>
  <si>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</si>
  <si>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</si>
  <si>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</si>
  <si>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</si>
  <si>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</si>
  <si>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</si>
  <si>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</si>
  <si>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</si>
  <si>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</si>
  <si>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</si>
  <si>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</si>
  <si>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</si>
  <si>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</si>
  <si>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</si>
  <si>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</si>
  <si>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</si>
  <si>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</si>
  <si>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</si>
  <si>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</si>
  <si>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</si>
  <si>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</si>
  <si>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</si>
  <si>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</si>
  <si>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</si>
  <si>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</si>
  <si>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</si>
  <si>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</si>
  <si>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</si>
  <si>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</si>
  <si>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</si>
  <si>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</si>
  <si>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</si>
  <si>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</si>
  <si>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</si>
  <si>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</si>
  <si>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</si>
  <si>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</si>
  <si>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</si>
  <si>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</si>
  <si>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</si>
  <si>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</si>
  <si>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</si>
  <si>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</si>
  <si>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</si>
  <si>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</si>
  <si>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</si>
  <si>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</si>
  <si>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</si>
  <si>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</si>
  <si>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</si>
  <si>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</si>
  <si>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</si>
  <si>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</si>
  <si>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</si>
  <si>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</si>
  <si>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</si>
  <si>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</si>
  <si>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</si>
  <si>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</si>
  <si>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</si>
  <si>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</si>
  <si>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</si>
  <si>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</si>
  <si>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</si>
  <si>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</si>
  <si>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</si>
  <si>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</si>
  <si>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</si>
  <si>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</si>
  <si>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</si>
  <si>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</si>
  <si>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</si>
  <si>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</si>
  <si>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</si>
  <si>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</si>
  <si>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</si>
  <si>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</si>
  <si>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</si>
  <si>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</si>
  <si>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</si>
  <si>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</si>
  <si>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</si>
  <si>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</si>
  <si>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</si>
  <si>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</si>
  <si>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</si>
  <si>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</si>
  <si>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</si>
  <si>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</si>
  <si>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</si>
  <si>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</si>
  <si>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</si>
  <si>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</si>
  <si>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</si>
  <si>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</si>
  <si>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</si>
  <si>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</si>
  <si>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</si>
  <si>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</si>
  <si>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</si>
  <si>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</si>
  <si>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</si>
  <si>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</si>
  <si>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</si>
  <si>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</si>
  <si>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</si>
  <si>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</si>
  <si>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</si>
  <si>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</si>
  <si>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</si>
  <si>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</si>
  <si>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</si>
  <si>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</si>
  <si>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</si>
  <si>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</si>
  <si>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</si>
  <si>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</si>
  <si>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</si>
  <si>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</si>
  <si>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</si>
  <si>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</si>
  <si>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</si>
  <si>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</si>
  <si>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</si>
  <si>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</si>
  <si>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</si>
  <si>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</si>
  <si>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</si>
  <si>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</si>
  <si>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</si>
  <si>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</si>
  <si>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</si>
  <si>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</si>
  <si>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</si>
  <si>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</si>
  <si>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</si>
  <si>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</si>
  <si>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</si>
  <si>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</si>
  <si>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</si>
  <si>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</si>
  <si>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</si>
  <si>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</si>
  <si>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</si>
  <si>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</si>
  <si>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</si>
  <si>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</si>
  <si>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</si>
  <si>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</si>
  <si>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</si>
  <si>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</si>
  <si>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</si>
  <si>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</si>
  <si>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</si>
  <si>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</si>
  <si>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</si>
  <si>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</si>
  <si>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</si>
  <si>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</si>
  <si>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</si>
  <si>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</si>
  <si>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</si>
  <si>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</si>
  <si>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</si>
  <si>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</si>
  <si>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</si>
  <si>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</si>
  <si>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</si>
  <si>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</si>
  <si>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</si>
  <si>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</si>
  <si>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</si>
  <si>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</si>
  <si>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</si>
  <si>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</si>
  <si>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</si>
  <si>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</si>
  <si>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</si>
  <si>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</si>
  <si>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</si>
  <si>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</si>
  <si>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</si>
  <si>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</si>
  <si>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</si>
  <si>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</si>
  <si>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</si>
  <si>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</si>
  <si>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</si>
  <si>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</si>
  <si>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</si>
  <si>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</si>
  <si>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</si>
  <si>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</si>
  <si>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</si>
  <si>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</si>
  <si>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</si>
  <si>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</si>
  <si>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</si>
  <si>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</si>
  <si>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</si>
  <si>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</si>
  <si>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</si>
  <si>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</si>
  <si>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</si>
  <si>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</si>
  <si>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</si>
  <si>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</si>
  <si>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</si>
  <si>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</si>
  <si>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</si>
  <si>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</si>
  <si>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</si>
  <si>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</si>
  <si>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</si>
  <si>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</si>
  <si>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</si>
  <si>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</si>
  <si>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</si>
  <si>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</si>
  <si>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</si>
  <si>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</si>
  <si>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</si>
  <si>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</si>
  <si>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</si>
  <si>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</si>
  <si>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</si>
  <si>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</si>
  <si>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</si>
  <si>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</si>
  <si>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</si>
  <si>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</si>
  <si>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</si>
  <si>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</si>
  <si>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</si>
  <si>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</si>
  <si>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</si>
  <si>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</si>
  <si>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</si>
  <si>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</si>
  <si>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</si>
  <si>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</si>
  <si>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</si>
  <si>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</si>
  <si>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</si>
  <si>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</si>
  <si>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</si>
  <si>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</si>
  <si>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</si>
  <si>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</si>
  <si>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</si>
  <si>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</si>
  <si>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</si>
  <si>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</si>
  <si>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</si>
  <si>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</si>
  <si>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</si>
  <si>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</si>
  <si>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</si>
  <si>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</si>
  <si>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</si>
  <si>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</si>
  <si>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</si>
  <si>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</si>
  <si>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</si>
  <si>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</si>
  <si>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</si>
  <si>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</si>
  <si>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</si>
  <si>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</si>
  <si>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</si>
  <si>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</si>
  <si>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</si>
  <si>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</si>
  <si>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</si>
  <si>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</si>
  <si>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</si>
  <si>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</si>
  <si>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</si>
  <si>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</si>
  <si>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</si>
  <si>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</si>
  <si>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</si>
  <si>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</si>
  <si>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</si>
  <si>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</si>
  <si>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</si>
  <si>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</si>
  <si>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</si>
  <si>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</si>
  <si>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</si>
  <si>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</si>
  <si>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</si>
  <si>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</si>
  <si>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</si>
  <si>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</si>
  <si>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</si>
  <si>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</si>
  <si>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</si>
  <si>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</si>
  <si>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</si>
  <si>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</si>
  <si>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</si>
  <si>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</si>
  <si>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</si>
  <si>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</si>
  <si>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</si>
  <si>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</si>
  <si>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</si>
  <si>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</si>
  <si>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</si>
  <si>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</si>
  <si>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</si>
  <si>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</si>
  <si>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</si>
  <si>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</si>
  <si>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</si>
  <si>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</si>
  <si>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</si>
  <si>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</si>
  <si>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</si>
  <si>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</si>
  <si>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</si>
  <si>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</si>
  <si>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</si>
  <si>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</si>
  <si>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</si>
  <si>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</si>
  <si>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</si>
  <si>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</si>
  <si>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</si>
  <si>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</si>
  <si>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</si>
  <si>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</si>
  <si>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</si>
  <si>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</si>
  <si>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</si>
  <si>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</si>
  <si>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</si>
  <si>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</si>
  <si>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</si>
  <si>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</si>
  <si>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</si>
  <si>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</si>
  <si>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</si>
  <si>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</si>
  <si>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</si>
  <si>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</si>
  <si>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</si>
  <si>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</si>
  <si>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</si>
  <si>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</si>
  <si>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</si>
  <si>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</si>
  <si>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</si>
  <si>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</si>
  <si>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</si>
  <si>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</si>
  <si>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</si>
  <si>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</si>
  <si>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</si>
  <si>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</si>
  <si>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</si>
  <si>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</si>
  <si>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</si>
  <si>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</si>
  <si>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</si>
  <si>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</si>
  <si>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</si>
  <si>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</si>
  <si>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</si>
  <si>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</si>
  <si>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</si>
  <si>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</si>
  <si>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</si>
  <si>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</si>
  <si>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</si>
  <si>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</si>
  <si>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</si>
  <si>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</si>
  <si>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</si>
  <si>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</si>
  <si>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</si>
  <si>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</si>
  <si>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</si>
  <si>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</si>
  <si>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</si>
  <si>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</si>
  <si>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</si>
  <si>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</si>
  <si>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</si>
  <si>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</si>
  <si>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</si>
  <si>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</si>
  <si>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</si>
  <si>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</si>
  <si>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</si>
  <si>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</si>
  <si>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</si>
  <si>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</si>
  <si>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</si>
  <si>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</si>
  <si>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</si>
  <si>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</si>
  <si>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</si>
  <si>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</si>
  <si>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</si>
  <si>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</si>
  <si>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</si>
  <si>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</si>
  <si>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</si>
  <si>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</si>
  <si>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</si>
  <si>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</si>
  <si>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</si>
  <si>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</si>
  <si>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</si>
  <si>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</si>
  <si>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</si>
  <si>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</si>
  <si>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</si>
  <si>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</si>
  <si>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</si>
  <si>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</si>
  <si>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</si>
  <si>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</si>
  <si>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</si>
  <si>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</si>
  <si>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</si>
  <si>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</si>
  <si>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</si>
  <si>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</si>
  <si>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</si>
  <si>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</si>
  <si>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</si>
  <si>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</si>
  <si>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</si>
  <si>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</si>
  <si>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</si>
  <si>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</si>
  <si>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</si>
  <si>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</si>
  <si>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</si>
  <si>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</si>
  <si>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</si>
  <si>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</si>
  <si>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</si>
  <si>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</si>
  <si>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</si>
  <si>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</si>
  <si>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</si>
  <si>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</si>
  <si>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</si>
  <si>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</si>
  <si>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</si>
  <si>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</si>
  <si>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</si>
  <si>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</si>
  <si>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</si>
  <si>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</si>
  <si>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</si>
  <si>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</si>
  <si>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</si>
  <si>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</si>
  <si>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</si>
  <si>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</si>
  <si>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</si>
  <si>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</si>
  <si>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</si>
  <si>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</si>
  <si>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</si>
  <si>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</si>
  <si>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</si>
  <si>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</si>
  <si>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</si>
  <si>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</si>
  <si>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</si>
  <si>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</si>
  <si>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</si>
  <si>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</si>
  <si>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</si>
  <si>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</si>
  <si>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</si>
  <si>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</si>
  <si>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</si>
  <si>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</si>
  <si>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</si>
  <si>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</si>
  <si>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</si>
  <si>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</si>
  <si>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</si>
  <si>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</si>
  <si>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</si>
  <si>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</si>
  <si>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</si>
  <si>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</si>
  <si>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</si>
  <si>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</si>
  <si>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</si>
  <si>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</si>
  <si>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</si>
  <si>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</si>
  <si>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</si>
  <si>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</si>
  <si>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</si>
  <si>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</si>
  <si>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</si>
  <si>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</si>
  <si>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</si>
  <si>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</si>
  <si>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</si>
  <si>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</si>
  <si>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</si>
  <si>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</si>
  <si>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</si>
  <si>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</si>
  <si>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</si>
  <si>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</si>
  <si>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</si>
  <si>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</si>
  <si>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</si>
  <si>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</si>
  <si>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</si>
  <si>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</si>
  <si>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</si>
  <si>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</si>
  <si>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</si>
  <si>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</si>
  <si>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</si>
  <si>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</si>
  <si>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</si>
  <si>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</si>
  <si>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</si>
  <si>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</si>
  <si>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</si>
  <si>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</si>
  <si>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</si>
  <si>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</si>
  <si>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</si>
  <si>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</si>
  <si>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</si>
  <si>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</si>
  <si>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</si>
  <si>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</si>
  <si>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</si>
  <si>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</si>
  <si>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</si>
  <si>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</si>
  <si>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</si>
  <si>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</si>
  <si>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</si>
  <si>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</si>
  <si>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</si>
  <si>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</si>
  <si>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</si>
  <si>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</si>
  <si>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</si>
  <si>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</si>
  <si>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</si>
  <si>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</si>
  <si>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</si>
  <si>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</si>
  <si>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</si>
  <si>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</si>
  <si>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</si>
  <si>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</si>
  <si>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</si>
  <si>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</si>
  <si>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</si>
  <si>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</si>
  <si>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</si>
  <si>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</si>
  <si>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</si>
  <si>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</si>
  <si>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</si>
  <si>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</si>
  <si>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</si>
  <si>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</si>
  <si>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</si>
  <si>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</si>
  <si>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</si>
  <si>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</si>
  <si>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</si>
  <si>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</si>
  <si>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</si>
  <si>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</si>
  <si>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</si>
  <si>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</si>
  <si>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</si>
  <si>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</si>
  <si>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</si>
  <si>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</si>
  <si>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</si>
  <si>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</si>
  <si>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</si>
  <si>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</si>
  <si>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</si>
  <si>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</si>
  <si>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</si>
  <si>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</si>
  <si>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</si>
  <si>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</si>
  <si>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</si>
  <si>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</si>
  <si>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</si>
  <si>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</si>
  <si>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</si>
  <si>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</si>
  <si>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</si>
  <si>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</si>
  <si>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</si>
  <si>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</si>
  <si>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</si>
  <si>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</si>
  <si>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</si>
  <si>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</si>
  <si>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</si>
  <si>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</si>
  <si>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</si>
  <si>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</si>
  <si>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</si>
  <si>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</si>
  <si>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</si>
  <si>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</si>
  <si>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</si>
  <si>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</si>
  <si>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</si>
  <si>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</si>
  <si>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</si>
  <si>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</si>
  <si>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</si>
  <si>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</si>
  <si>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</si>
  <si>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</si>
  <si>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</si>
  <si>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</si>
  <si>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</si>
  <si>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</si>
  <si>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</si>
  <si>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</si>
  <si>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</si>
  <si>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</si>
  <si>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</si>
  <si>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</si>
  <si>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</si>
  <si>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</si>
  <si>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</si>
  <si>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</si>
  <si>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</si>
  <si>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</si>
  <si>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</si>
  <si>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</si>
  <si>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</si>
  <si>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</si>
  <si>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</si>
  <si>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</si>
  <si>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</si>
  <si>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</si>
  <si>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</si>
  <si>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</si>
  <si>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</si>
  <si>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</si>
  <si>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</si>
  <si>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</si>
  <si>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</si>
  <si>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</si>
  <si>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</si>
  <si>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</si>
  <si>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</si>
  <si>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</si>
  <si>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</si>
  <si>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</si>
  <si>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</si>
  <si>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</si>
  <si>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</si>
  <si>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</si>
  <si>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</si>
  <si>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</si>
  <si>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</si>
  <si>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</si>
  <si>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</si>
  <si>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</si>
  <si>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</si>
  <si>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</si>
  <si>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</si>
  <si>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</si>
  <si>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</si>
  <si>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</si>
  <si>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</si>
  <si>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</si>
  <si>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</si>
  <si>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</si>
  <si>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</si>
  <si>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</si>
  <si>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</si>
  <si>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</si>
  <si>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</si>
  <si>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</si>
  <si>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</si>
  <si>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</si>
  <si>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</si>
  <si>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</si>
  <si>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</si>
  <si>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</si>
  <si>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</si>
  <si>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</si>
  <si>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</si>
  <si>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</si>
  <si>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</si>
  <si>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</si>
  <si>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</si>
  <si>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</si>
  <si>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</si>
  <si>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</si>
  <si>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</si>
  <si>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</si>
  <si>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</si>
  <si>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</si>
  <si>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</si>
  <si>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</si>
  <si>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</si>
  <si>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</si>
  <si>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</si>
  <si>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</si>
  <si>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</si>
  <si>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</si>
  <si>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</si>
  <si>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</si>
  <si>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</si>
  <si>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</si>
  <si>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</si>
  <si>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</si>
  <si>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</si>
  <si>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</si>
  <si>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</si>
  <si>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</si>
  <si>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</si>
  <si>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</si>
  <si>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</si>
  <si>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</si>
  <si>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</si>
  <si>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</si>
  <si>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</si>
  <si>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</si>
  <si>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</si>
  <si>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</si>
  <si>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</si>
  <si>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</si>
  <si>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</si>
  <si>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</si>
  <si>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</si>
  <si>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</si>
  <si>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</si>
  <si>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</si>
  <si>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</si>
  <si>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</si>
  <si>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</si>
  <si>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</si>
  <si>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</si>
  <si>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</si>
  <si>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</si>
  <si>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</si>
  <si>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</si>
  <si>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</si>
  <si>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</si>
  <si>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</si>
  <si>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</si>
  <si>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</si>
  <si>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</si>
  <si>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</si>
  <si>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</si>
  <si>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</si>
  <si>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</si>
  <si>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</si>
  <si>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</si>
  <si>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</si>
  <si>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</si>
  <si>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</si>
  <si>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</si>
  <si>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</si>
  <si>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</si>
  <si>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</si>
  <si>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</si>
  <si>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</si>
  <si>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</si>
  <si>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</si>
  <si>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</si>
  <si>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</si>
  <si>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</si>
  <si>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</si>
  <si>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</si>
  <si>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</si>
  <si>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</si>
  <si>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</si>
  <si>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</si>
  <si>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</si>
  <si>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</si>
  <si>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</si>
  <si>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</si>
  <si>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</si>
  <si>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</si>
  <si>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</si>
  <si>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</si>
  <si>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</si>
  <si>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</si>
  <si>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</si>
  <si>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</si>
  <si>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</si>
  <si>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</si>
  <si>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</si>
  <si>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</si>
  <si>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</si>
  <si>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</si>
  <si>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</si>
  <si>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</si>
  <si>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</si>
  <si>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</si>
  <si>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</si>
  <si>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</si>
  <si>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</si>
  <si>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</si>
  <si>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</si>
  <si>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</si>
  <si>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</si>
  <si>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</si>
  <si>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</si>
  <si>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</si>
  <si>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</si>
  <si>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</si>
  <si>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</si>
  <si>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</si>
  <si>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</si>
  <si>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</si>
  <si>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</si>
  <si>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</si>
  <si>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</si>
  <si>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</si>
  <si>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</si>
  <si>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</si>
  <si>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</si>
  <si>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</si>
  <si>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</si>
  <si>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</si>
  <si>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</si>
  <si>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</si>
  <si>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</si>
  <si>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</si>
  <si>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</si>
  <si>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</si>
  <si>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</si>
  <si>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</si>
  <si>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</si>
  <si>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</si>
  <si>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</si>
  <si>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</si>
  <si>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</si>
  <si>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</si>
  <si>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</si>
  <si>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</si>
  <si>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</si>
  <si>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</si>
  <si>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</si>
  <si>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</si>
  <si>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</si>
  <si>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</si>
  <si>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</si>
  <si>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</si>
  <si>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</si>
  <si>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</si>
  <si>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</si>
  <si>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</si>
  <si>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</si>
  <si>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</si>
  <si>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</si>
  <si>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</si>
  <si>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</si>
  <si>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</si>
  <si>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</si>
  <si>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</si>
  <si>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</si>
  <si>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</si>
  <si>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</si>
  <si>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</si>
  <si>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</si>
  <si>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</si>
  <si>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</si>
  <si>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</si>
  <si>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</si>
  <si>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</si>
  <si>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</si>
  <si>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</si>
  <si>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</si>
  <si>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</si>
  <si>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</si>
  <si>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</si>
  <si>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</si>
  <si>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</si>
  <si>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</si>
  <si>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</si>
  <si>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</si>
  <si>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</si>
  <si>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</si>
  <si>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</si>
  <si>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</si>
  <si>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</si>
  <si>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</si>
  <si>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</si>
  <si>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</si>
  <si>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</si>
  <si>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</si>
  <si>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</si>
  <si>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</si>
  <si>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</si>
  <si>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</si>
  <si>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</si>
  <si>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</si>
  <si>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</si>
  <si>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</si>
  <si>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</si>
  <si>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</si>
  <si>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</si>
  <si>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</si>
  <si>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</si>
  <si>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</si>
  <si>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</si>
  <si>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</si>
  <si>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</si>
  <si>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</si>
  <si>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</si>
  <si>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</si>
  <si>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</si>
  <si>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</si>
  <si>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</si>
  <si>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</si>
  <si>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</si>
  <si>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</si>
  <si>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</si>
  <si>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</si>
  <si>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</si>
  <si>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</si>
  <si>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</si>
  <si>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</si>
  <si>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</si>
  <si>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</si>
  <si>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</si>
  <si>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</si>
  <si>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</si>
  <si>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</si>
  <si>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</si>
  <si>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</si>
  <si>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</si>
  <si>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</si>
  <si>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</si>
  <si>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</si>
  <si>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</si>
  <si>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</si>
  <si>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</si>
  <si>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</si>
  <si>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</si>
  <si>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</si>
  <si>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</si>
  <si>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</si>
  <si>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</si>
  <si>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</si>
  <si>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</si>
  <si>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</si>
  <si>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</si>
  <si>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</si>
  <si>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</si>
  <si>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</si>
  <si>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</si>
  <si>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</si>
  <si>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</si>
  <si>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</si>
  <si>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</si>
  <si>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</si>
  <si>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</si>
  <si>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</si>
  <si>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</si>
  <si>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</si>
  <si>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</si>
  <si>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</si>
  <si>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</si>
  <si>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</si>
  <si>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</si>
  <si>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</si>
  <si>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</si>
  <si>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</si>
  <si>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</si>
  <si>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</si>
  <si>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</si>
  <si>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</si>
  <si>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</si>
  <si>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</si>
  <si>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</si>
  <si>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</si>
  <si>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</si>
  <si>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</si>
  <si>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</si>
  <si>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</si>
  <si>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</si>
  <si>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</si>
  <si>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</si>
  <si>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</si>
  <si>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</si>
  <si>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</si>
  <si>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</si>
  <si>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</si>
  <si>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</si>
  <si>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</si>
  <si>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</si>
  <si>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</si>
  <si>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</si>
  <si>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</si>
  <si>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</si>
  <si>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</si>
  <si>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</si>
  <si>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</si>
  <si>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</si>
  <si>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</si>
  <si>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</si>
  <si>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</si>
  <si>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</si>
  <si>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</si>
  <si>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</si>
  <si>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</si>
  <si>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</si>
  <si>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</si>
  <si>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</si>
  <si>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</si>
  <si>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</si>
  <si>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</si>
  <si>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</si>
  <si>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</si>
  <si>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</si>
  <si>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</si>
  <si>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</si>
  <si>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</si>
  <si>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</si>
  <si>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</si>
  <si>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</si>
  <si>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</si>
  <si>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</si>
  <si>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</si>
  <si>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</si>
  <si>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</si>
  <si>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</si>
  <si>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</si>
  <si>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</si>
  <si>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</si>
  <si>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</si>
  <si>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</si>
  <si>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</si>
  <si>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</si>
  <si>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</si>
  <si>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</si>
  <si>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</si>
  <si>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</si>
  <si>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</si>
  <si>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</si>
  <si>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</si>
  <si>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</si>
  <si>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</si>
  <si>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</si>
  <si>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</si>
  <si>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</si>
  <si>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</si>
  <si>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</si>
  <si>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</si>
  <si>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</si>
  <si>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</si>
  <si>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</si>
  <si>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</si>
  <si>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</si>
  <si>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</si>
  <si>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</si>
  <si>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</si>
  <si>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</si>
  <si>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</si>
  <si>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</si>
  <si>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</si>
  <si>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</si>
  <si>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</si>
  <si>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</si>
  <si>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</si>
  <si>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</si>
  <si>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</si>
  <si>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</si>
  <si>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</si>
  <si>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</si>
  <si>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</si>
  <si>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</si>
  <si>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</si>
  <si>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</si>
  <si>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</si>
  <si>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</si>
  <si>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</si>
  <si>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</si>
  <si>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</si>
  <si>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</si>
  <si>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</si>
  <si>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</si>
  <si>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</si>
  <si>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</si>
  <si>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</si>
  <si>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</si>
  <si>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</si>
  <si>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</si>
  <si>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</si>
  <si>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</si>
  <si>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</si>
  <si>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</si>
  <si>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</si>
  <si>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</si>
  <si>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</si>
  <si>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</si>
  <si>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CIÉNAGA DE ORO, CERETE</t>
  </si>
  <si>
    <t>2021-23-10000755</t>
  </si>
  <si>
    <t>Cienaga de oro-Cerete-San Pelayo</t>
  </si>
  <si>
    <t>Prestar los servicios de educación inicial en el marco de la atención integral en Desarrollo Infantil enMedio Familiar -DIMF-, de conformidad con el Manual Operativo de la Modalidad Familiar</t>
  </si>
  <si>
    <t>23/2016/030</t>
  </si>
  <si>
    <t>23/2016/028</t>
  </si>
  <si>
    <t>PRESTAR EL SERVICIO DE TENCION, EDUCACION ADICIONAL Y CUIDADO A NIÑOS Y NIÑAS MENORES DE 5 AÑOS O HASTA SU INGRESO AL GRADO DE TRANSICION ,CON EL FIN DE PROMOVER EL DESARROLLO INTEGRAL DE LA PRIMERA INFANCIA CON CALIDAD, DE CONFORMIDAD CON LOS LINEAMIENTOS, MANUAL OPERATIVO LAS DIRECTRICES, PARAMETROS ESTABLECIDOS POR EL ICBF EN EL MARCO DE LA ESTRATEGIA DE ATENCION INTEGRAL DE CERO A SIEMPRE</t>
  </si>
  <si>
    <t>CIENAGA DE ORO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</si>
</sst>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10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2724</v>
      </c>
      <c r="D15" s="35"/>
      <c r="E15" s="35"/>
      <c r="F15" s="5"/>
      <c r="G15" s="32" t="s">
        <v>1168</v>
      </c>
      <c r="H15" s="102" t="s">
        <v>220</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220</v>
      </c>
      <c r="J20" s="143" t="s">
        <v>2725</v>
      </c>
      <c r="K20" s="144">
        <v>4797997305</v>
      </c>
      <c r="L20" s="145">
        <v>44228</v>
      </c>
      <c r="M20" s="145">
        <v>44561</v>
      </c>
      <c r="N20" s="130">
        <f>+(M20-L20)/30</f>
        <v>11.1</v>
      </c>
      <c r="O20" s="133"/>
      <c r="U20" s="129"/>
      <c r="V20" s="104">
        <f ca="1">NOW()</f>
        <v>44192.549209143515</v>
      </c>
      <c r="W20" s="104">
        <f ca="1">NOW()</f>
        <v>44192.549209143515</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2726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232016586</v>
      </c>
      <c r="E48" s="140">
        <v>42720</v>
      </c>
      <c r="F48" s="140">
        <v>43084</v>
      </c>
      <c r="G48" s="153">
        <f>IF(AND(E48&lt;&gt;"",F48&lt;&gt;""),((F48-E48)/30),"")</f>
        <v>12.133333333333333</v>
      </c>
      <c r="H48" s="113" t="s">
        <v>2720</v>
      </c>
      <c r="I48" s="119" t="s">
        <v>220</v>
      </c>
      <c r="J48" s="112" t="s">
        <v>494</v>
      </c>
      <c r="K48" s="115">
        <v>1990195035</v>
      </c>
      <c r="L48" s="114" t="s">
        <v>1148</v>
      </c>
      <c r="M48" s="116">
        <v>1</v>
      </c>
      <c r="N48" s="114" t="s">
        <v>27</v>
      </c>
      <c r="O48" s="114" t="s">
        <v>26</v>
      </c>
      <c r="P48" s="78"/>
    </row>
    <row r="49" spans="1:16" s="6" customFormat="1" ht="24.75" customHeight="1" x14ac:dyDescent="0.25">
      <c r="A49" s="138">
        <v>2</v>
      </c>
      <c r="B49" s="110" t="s">
        <v>2714</v>
      </c>
      <c r="C49" s="111" t="s">
        <v>31</v>
      </c>
      <c r="D49" s="109">
        <v>232016589</v>
      </c>
      <c r="E49" s="140">
        <v>42720</v>
      </c>
      <c r="F49" s="140">
        <v>43084</v>
      </c>
      <c r="G49" s="153">
        <f t="shared" ref="G49:G50" si="2">IF(AND(E49&lt;&gt;"",F49&lt;&gt;""),((F49-E49)/30),"")</f>
        <v>12.133333333333333</v>
      </c>
      <c r="H49" s="113" t="s">
        <v>2720</v>
      </c>
      <c r="I49" s="119" t="s">
        <v>220</v>
      </c>
      <c r="J49" s="112" t="s">
        <v>494</v>
      </c>
      <c r="K49" s="115">
        <v>368622680</v>
      </c>
      <c r="L49" s="114" t="s">
        <v>1148</v>
      </c>
      <c r="M49" s="116">
        <v>1</v>
      </c>
      <c r="N49" s="114" t="s">
        <v>27</v>
      </c>
      <c r="O49" s="114" t="s">
        <v>26</v>
      </c>
      <c r="P49" s="78"/>
    </row>
    <row r="50" spans="1:16" s="6" customFormat="1" ht="24.75" customHeight="1" x14ac:dyDescent="0.25">
      <c r="A50" s="138">
        <v>3</v>
      </c>
      <c r="B50" s="110" t="s">
        <v>2714</v>
      </c>
      <c r="C50" s="111" t="s">
        <v>31</v>
      </c>
      <c r="D50" s="109">
        <v>417</v>
      </c>
      <c r="E50" s="140">
        <v>43083</v>
      </c>
      <c r="F50" s="140">
        <v>43312</v>
      </c>
      <c r="G50" s="153">
        <f t="shared" si="2"/>
        <v>7.6333333333333337</v>
      </c>
      <c r="H50" s="118" t="s">
        <v>2722</v>
      </c>
      <c r="I50" s="119" t="s">
        <v>220</v>
      </c>
      <c r="J50" s="112" t="s">
        <v>494</v>
      </c>
      <c r="K50" s="115">
        <v>1163682908</v>
      </c>
      <c r="L50" s="114" t="s">
        <v>1148</v>
      </c>
      <c r="M50" s="116">
        <v>1</v>
      </c>
      <c r="N50" s="114" t="s">
        <v>27</v>
      </c>
      <c r="O50" s="114" t="s">
        <v>26</v>
      </c>
      <c r="P50" s="78"/>
    </row>
    <row r="51" spans="1:16" s="6" customFormat="1" ht="24.75" customHeight="1" outlineLevel="1" x14ac:dyDescent="0.25">
      <c r="A51" s="138">
        <v>4</v>
      </c>
      <c r="B51" s="110" t="s">
        <v>2714</v>
      </c>
      <c r="C51" s="111" t="s">
        <v>31</v>
      </c>
      <c r="D51" s="109">
        <v>300</v>
      </c>
      <c r="E51" s="140">
        <v>43398</v>
      </c>
      <c r="F51" s="140">
        <v>43434</v>
      </c>
      <c r="G51" s="153">
        <f t="shared" ref="G51:G107" si="3">IF(AND(E51&lt;&gt;"",F51&lt;&gt;""),((F51-E51)/30),"")</f>
        <v>1.2</v>
      </c>
      <c r="H51" s="113" t="s">
        <v>2722</v>
      </c>
      <c r="I51" s="119" t="s">
        <v>220</v>
      </c>
      <c r="J51" s="112" t="s">
        <v>2723</v>
      </c>
      <c r="K51" s="115">
        <v>182143648</v>
      </c>
      <c r="L51" s="114" t="s">
        <v>1148</v>
      </c>
      <c r="M51" s="116">
        <v>1</v>
      </c>
      <c r="N51" s="114" t="s">
        <v>27</v>
      </c>
      <c r="O51" s="114" t="s">
        <v>26</v>
      </c>
      <c r="P51" s="78"/>
    </row>
    <row r="52" spans="1:16" s="7" customFormat="1" ht="24.75" customHeight="1" outlineLevel="1" x14ac:dyDescent="0.25">
      <c r="A52" s="139">
        <v>5</v>
      </c>
      <c r="B52" s="110" t="s">
        <v>2714</v>
      </c>
      <c r="C52" s="111" t="s">
        <v>31</v>
      </c>
      <c r="D52" s="109">
        <v>131</v>
      </c>
      <c r="E52" s="140">
        <v>43483</v>
      </c>
      <c r="F52" s="140">
        <v>43738</v>
      </c>
      <c r="G52" s="153">
        <f t="shared" si="3"/>
        <v>8.5</v>
      </c>
      <c r="H52" s="118" t="s">
        <v>2721</v>
      </c>
      <c r="I52" s="119" t="s">
        <v>220</v>
      </c>
      <c r="J52" s="112" t="s">
        <v>494</v>
      </c>
      <c r="K52" s="115">
        <v>1563689477</v>
      </c>
      <c r="L52" s="114" t="s">
        <v>1148</v>
      </c>
      <c r="M52" s="116">
        <v>1</v>
      </c>
      <c r="N52" s="114" t="s">
        <v>2634</v>
      </c>
      <c r="O52" s="114" t="s">
        <v>26</v>
      </c>
      <c r="P52" s="79"/>
    </row>
    <row r="53" spans="1:16" s="7" customFormat="1" ht="24.75" customHeight="1" outlineLevel="1" x14ac:dyDescent="0.25">
      <c r="A53" s="139">
        <v>6</v>
      </c>
      <c r="B53" s="110" t="s">
        <v>2714</v>
      </c>
      <c r="C53" s="111" t="s">
        <v>31</v>
      </c>
      <c r="D53" s="109" t="s">
        <v>2727</v>
      </c>
      <c r="E53" s="140">
        <v>42404</v>
      </c>
      <c r="F53" s="140">
        <v>42735</v>
      </c>
      <c r="G53" s="153">
        <f t="shared" si="3"/>
        <v>11.033333333333333</v>
      </c>
      <c r="H53" s="118" t="s">
        <v>2729</v>
      </c>
      <c r="I53" s="119" t="s">
        <v>220</v>
      </c>
      <c r="J53" s="112" t="s">
        <v>2730</v>
      </c>
      <c r="K53" s="115">
        <v>278336831</v>
      </c>
      <c r="L53" s="114" t="s">
        <v>1148</v>
      </c>
      <c r="M53" s="116">
        <v>1</v>
      </c>
      <c r="N53" s="114" t="s">
        <v>27</v>
      </c>
      <c r="O53" s="114" t="s">
        <v>26</v>
      </c>
      <c r="P53" s="79"/>
    </row>
    <row r="54" spans="1:16" s="7" customFormat="1" ht="24.75" customHeight="1" outlineLevel="1" x14ac:dyDescent="0.25">
      <c r="A54" s="139">
        <v>7</v>
      </c>
      <c r="B54" s="110" t="s">
        <v>2714</v>
      </c>
      <c r="C54" s="111" t="s">
        <v>31</v>
      </c>
      <c r="D54" s="109" t="s">
        <v>2728</v>
      </c>
      <c r="E54" s="140">
        <v>42404</v>
      </c>
      <c r="F54" s="140">
        <v>42735</v>
      </c>
      <c r="G54" s="153">
        <f t="shared" si="3"/>
        <v>11.033333333333333</v>
      </c>
      <c r="H54" s="113" t="s">
        <v>2729</v>
      </c>
      <c r="I54" s="119" t="s">
        <v>220</v>
      </c>
      <c r="J54" s="112" t="s">
        <v>2730</v>
      </c>
      <c r="K54" s="117">
        <v>1665806686</v>
      </c>
      <c r="L54" s="114" t="s">
        <v>1148</v>
      </c>
      <c r="M54" s="116">
        <v>1</v>
      </c>
      <c r="N54" s="114" t="s">
        <v>27</v>
      </c>
      <c r="O54" s="114" t="s">
        <v>26</v>
      </c>
      <c r="P54" s="79"/>
    </row>
    <row r="55" spans="1:16" s="7" customFormat="1" ht="24.75" customHeight="1" outlineLevel="1" x14ac:dyDescent="0.25">
      <c r="A55" s="139">
        <v>8</v>
      </c>
      <c r="B55" s="110"/>
      <c r="C55" s="111"/>
      <c r="D55" s="109"/>
      <c r="E55" s="140"/>
      <c r="F55" s="140"/>
      <c r="G55" s="153" t="str">
        <f t="shared" si="3"/>
        <v/>
      </c>
      <c r="H55" s="113"/>
      <c r="I55" s="119"/>
      <c r="J55" s="112"/>
      <c r="K55" s="117"/>
      <c r="L55" s="114"/>
      <c r="M55" s="116"/>
      <c r="N55" s="114"/>
      <c r="O55" s="114"/>
      <c r="P55" s="79"/>
    </row>
    <row r="56" spans="1:16" s="7" customFormat="1" ht="24.75" customHeight="1" outlineLevel="1" x14ac:dyDescent="0.25">
      <c r="A56" s="139">
        <v>9</v>
      </c>
      <c r="B56" s="110"/>
      <c r="C56" s="111"/>
      <c r="D56" s="109"/>
      <c r="E56" s="140"/>
      <c r="F56" s="140"/>
      <c r="G56" s="153" t="str">
        <f t="shared" si="3"/>
        <v/>
      </c>
      <c r="H56" s="113"/>
      <c r="I56" s="119"/>
      <c r="J56" s="112"/>
      <c r="K56" s="117"/>
      <c r="L56" s="114"/>
      <c r="M56" s="116"/>
      <c r="N56" s="114"/>
      <c r="O56" s="114"/>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0.08</v>
      </c>
      <c r="G179" s="158">
        <f>IF(F179&gt;0,SUM(E179+F179),"")</f>
        <v>0.1</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479799730.5</v>
      </c>
      <c r="F185" s="92"/>
      <c r="G185" s="93"/>
      <c r="H185" s="88"/>
      <c r="I185" s="90" t="s">
        <v>2627</v>
      </c>
      <c r="J185" s="159">
        <f>+SUM(M179:M183)</f>
        <v>0.05</v>
      </c>
      <c r="K185" s="205" t="s">
        <v>2628</v>
      </c>
      <c r="L185" s="205"/>
      <c r="M185" s="94">
        <f>+J185*(SUM(K20:K35))</f>
        <v>239899865.25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2717</v>
      </c>
      <c r="J211" s="27" t="s">
        <v>2622</v>
      </c>
      <c r="K211" s="179" t="s">
        <v>2718</v>
      </c>
      <c r="L211" s="21"/>
      <c r="M211" s="21"/>
      <c r="N211" s="21"/>
      <c r="O211" s="8"/>
    </row>
    <row r="212" spans="1:15" x14ac:dyDescent="0.25">
      <c r="A212" s="9"/>
      <c r="B212" s="27" t="s">
        <v>2619</v>
      </c>
      <c r="C212" s="177" t="s">
        <v>2716</v>
      </c>
      <c r="D212" s="21"/>
      <c r="G212" s="27" t="s">
        <v>2621</v>
      </c>
      <c r="H212" s="178">
        <v>2394136</v>
      </c>
      <c r="J212" s="27" t="s">
        <v>2623</v>
      </c>
      <c r="K212" s="17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2020-12-27T18:11:05Z</cp:lastPrinted>
  <dcterms:created xsi:type="dcterms:W3CDTF">2020-10-14T21:57:42Z</dcterms:created>
  <dcterms:modified xsi:type="dcterms:W3CDTF">2020-12-27T18:11:11Z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