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<sst xmlns="http://schemas.openxmlformats.org/spreadsheetml/2006/main" count="3620" uniqueCount="2722">
  <si>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</si>
  <si>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</si>
  <si>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</si>
  <si>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</si>
  <si>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</si>
  <si>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</si>
  <si>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</si>
  <si>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</si>
  <si>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</si>
  <si>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</si>
  <si>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</si>
  <si>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</si>
  <si>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</si>
  <si>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</si>
  <si>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</si>
  <si>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</si>
  <si>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</si>
  <si>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</si>
  <si>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</si>
  <si>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</si>
  <si>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</si>
  <si>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</si>
  <si>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</si>
  <si>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</si>
  <si>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</si>
  <si>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</si>
  <si>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</si>
  <si>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</si>
  <si>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</si>
  <si>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</si>
  <si>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</si>
  <si>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</si>
  <si>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</si>
  <si>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</si>
  <si>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</si>
  <si>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</si>
  <si>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</si>
  <si>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</si>
  <si>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</si>
  <si>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</si>
  <si>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</si>
  <si>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</si>
  <si>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</si>
  <si>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</si>
  <si>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</si>
  <si>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</si>
  <si>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</si>
  <si>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</si>
  <si>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</si>
  <si>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</si>
  <si>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</si>
  <si>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</si>
  <si>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</si>
  <si>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</si>
  <si>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</si>
  <si>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</si>
  <si>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</si>
  <si>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</si>
  <si>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</si>
  <si>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</si>
  <si>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</si>
  <si>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</si>
  <si>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</si>
  <si>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</si>
  <si>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</si>
  <si>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</si>
  <si>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</si>
  <si>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</si>
  <si>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</si>
  <si>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</si>
  <si>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</si>
  <si>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</si>
  <si>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</si>
  <si>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</si>
  <si>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</si>
  <si>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</si>
  <si>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</si>
  <si>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</si>
  <si>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</si>
  <si>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</si>
  <si>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</si>
  <si>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</si>
  <si>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</si>
  <si>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</si>
  <si>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</si>
  <si>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</si>
  <si>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</si>
  <si>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</si>
  <si>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</si>
  <si>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</si>
  <si>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</si>
  <si>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</si>
  <si>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</si>
  <si>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</si>
  <si>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</si>
  <si>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</si>
  <si>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</si>
  <si>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</si>
  <si>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</si>
  <si>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</si>
  <si>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</si>
  <si>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</si>
  <si>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</si>
  <si>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</si>
  <si>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</si>
  <si>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</si>
  <si>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</si>
  <si>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</si>
  <si>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</si>
  <si>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</si>
  <si>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</si>
  <si>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</si>
  <si>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</si>
  <si>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</si>
  <si>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</si>
  <si>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</si>
  <si>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</si>
  <si>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</si>
  <si>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</si>
  <si>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</si>
  <si>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</si>
  <si>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</si>
  <si>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</si>
  <si>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</si>
  <si>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</si>
  <si>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</si>
  <si>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</si>
  <si>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</si>
  <si>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</si>
  <si>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</si>
  <si>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</si>
  <si>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</si>
  <si>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</si>
  <si>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</si>
  <si>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</si>
  <si>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</si>
  <si>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</si>
  <si>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</si>
  <si>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</si>
  <si>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</si>
  <si>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</si>
  <si>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</si>
  <si>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</si>
  <si>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</si>
  <si>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</si>
  <si>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</si>
  <si>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</si>
  <si>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</si>
  <si>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</si>
  <si>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</si>
  <si>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</si>
  <si>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</si>
  <si>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</si>
  <si>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</si>
  <si>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</si>
  <si>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</si>
  <si>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</si>
  <si>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</si>
  <si>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</si>
  <si>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</si>
  <si>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</si>
  <si>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</si>
  <si>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</si>
  <si>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</si>
  <si>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</si>
  <si>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</si>
  <si>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</si>
  <si>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</si>
  <si>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</si>
  <si>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</si>
  <si>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</si>
  <si>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</si>
  <si>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</si>
  <si>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</si>
  <si>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</si>
  <si>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</si>
  <si>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</si>
  <si>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</si>
  <si>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</si>
  <si>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</si>
  <si>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</si>
  <si>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</si>
  <si>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</si>
  <si>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</si>
  <si>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</si>
  <si>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</si>
  <si>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</si>
  <si>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</si>
  <si>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</si>
  <si>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</si>
  <si>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</si>
  <si>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</si>
  <si>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</si>
  <si>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</si>
  <si>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</si>
  <si>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</si>
  <si>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</si>
  <si>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</si>
  <si>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</si>
  <si>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</si>
  <si>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</si>
  <si>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</si>
  <si>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</si>
  <si>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</si>
  <si>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</si>
  <si>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</si>
  <si>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</si>
  <si>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</si>
  <si>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</si>
  <si>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</si>
  <si>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</si>
  <si>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</si>
  <si>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</si>
  <si>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</si>
  <si>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</si>
  <si>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</si>
  <si>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</si>
  <si>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</si>
  <si>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</si>
  <si>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</si>
  <si>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</si>
  <si>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</si>
  <si>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</si>
  <si>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</si>
  <si>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</si>
  <si>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</si>
  <si>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</si>
  <si>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</si>
  <si>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</si>
  <si>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</si>
  <si>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</si>
  <si>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</si>
  <si>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</si>
  <si>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</si>
  <si>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</si>
  <si>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</si>
  <si>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</si>
  <si>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</si>
  <si>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</si>
  <si>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</si>
  <si>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</si>
  <si>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</si>
  <si>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</si>
  <si>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</si>
  <si>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</si>
  <si>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</si>
  <si>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</si>
  <si>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</si>
  <si>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</si>
  <si>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</si>
  <si>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</si>
  <si>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</si>
  <si>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</si>
  <si>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</si>
  <si>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</si>
  <si>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</si>
  <si>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</si>
  <si>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</si>
  <si>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</si>
  <si>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</si>
  <si>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</si>
  <si>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</si>
  <si>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</si>
  <si>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</si>
  <si>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</si>
  <si>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</si>
  <si>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</si>
  <si>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</si>
  <si>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</si>
  <si>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</si>
  <si>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</si>
  <si>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</si>
  <si>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</si>
  <si>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</si>
  <si>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</si>
  <si>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</si>
  <si>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</si>
  <si>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</si>
  <si>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</si>
  <si>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</si>
  <si>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</si>
  <si>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</si>
  <si>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</si>
  <si>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</si>
  <si>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</si>
  <si>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</si>
  <si>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</si>
  <si>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</si>
  <si>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</si>
  <si>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</si>
  <si>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</si>
  <si>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</si>
  <si>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</si>
  <si>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</si>
  <si>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</si>
  <si>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</si>
  <si>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</si>
  <si>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</si>
  <si>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</si>
  <si>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</si>
  <si>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</si>
  <si>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</si>
  <si>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</si>
  <si>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</si>
  <si>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</si>
  <si>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</si>
  <si>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</si>
  <si>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</si>
  <si>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</si>
  <si>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</si>
  <si>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</si>
  <si>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</si>
  <si>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</si>
  <si>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</si>
  <si>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</si>
  <si>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</si>
  <si>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</si>
  <si>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</si>
  <si>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</si>
  <si>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</si>
  <si>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</si>
  <si>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</si>
  <si>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</si>
  <si>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</si>
  <si>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</si>
  <si>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</si>
  <si>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</si>
  <si>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</si>
  <si>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</si>
  <si>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</si>
  <si>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</si>
  <si>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</si>
  <si>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</si>
  <si>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</si>
  <si>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</si>
  <si>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</si>
  <si>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</si>
  <si>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</si>
  <si>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</si>
  <si>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</si>
  <si>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</si>
  <si>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</si>
  <si>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</si>
  <si>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</si>
  <si>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</si>
  <si>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</si>
  <si>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</si>
  <si>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</si>
  <si>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</si>
  <si>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</si>
  <si>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</si>
  <si>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</si>
  <si>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</si>
  <si>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</si>
  <si>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</si>
  <si>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</si>
  <si>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</si>
  <si>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</si>
  <si>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</si>
  <si>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</si>
  <si>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</si>
  <si>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</si>
  <si>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</si>
  <si>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</si>
  <si>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</si>
  <si>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</si>
  <si>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</si>
  <si>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</si>
  <si>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</si>
  <si>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</si>
  <si>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</si>
  <si>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</si>
  <si>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</si>
  <si>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</si>
  <si>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</si>
  <si>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</si>
  <si>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</si>
  <si>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</si>
  <si>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</si>
  <si>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</si>
  <si>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</si>
  <si>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</si>
  <si>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</si>
  <si>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</si>
  <si>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</si>
  <si>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</si>
  <si>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</si>
  <si>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</si>
  <si>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</si>
  <si>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</si>
  <si>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</si>
  <si>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</si>
  <si>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</si>
  <si>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</si>
  <si>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</si>
  <si>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</si>
  <si>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</si>
  <si>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</si>
  <si>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</si>
  <si>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</si>
  <si>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</si>
  <si>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</si>
  <si>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</si>
  <si>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</si>
  <si>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</si>
  <si>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</si>
  <si>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</si>
  <si>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</si>
  <si>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</si>
  <si>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</si>
  <si>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</si>
  <si>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</si>
  <si>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</si>
  <si>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</si>
  <si>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</si>
  <si>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</si>
  <si>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</si>
  <si>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</si>
  <si>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</si>
  <si>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</si>
  <si>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</si>
  <si>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</si>
  <si>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</si>
  <si>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</si>
  <si>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</si>
  <si>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</si>
  <si>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</si>
  <si>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</si>
  <si>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</si>
  <si>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</si>
  <si>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</si>
  <si>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</si>
  <si>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</si>
  <si>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</si>
  <si>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</si>
  <si>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</si>
  <si>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</si>
  <si>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</si>
  <si>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</si>
  <si>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</si>
  <si>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</si>
  <si>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</si>
  <si>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</si>
  <si>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</si>
  <si>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</si>
  <si>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</si>
  <si>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</si>
  <si>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</si>
  <si>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</si>
  <si>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</si>
  <si>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</si>
  <si>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</si>
  <si>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</si>
  <si>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</si>
  <si>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</si>
  <si>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</si>
  <si>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</si>
  <si>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</si>
  <si>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</si>
  <si>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</si>
  <si>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</si>
  <si>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</si>
  <si>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</si>
  <si>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</si>
  <si>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</si>
  <si>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</si>
  <si>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</si>
  <si>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</si>
  <si>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</si>
  <si>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</si>
  <si>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</si>
  <si>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</si>
  <si>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</si>
  <si>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</si>
  <si>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</si>
  <si>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</si>
  <si>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</si>
  <si>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</si>
  <si>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</si>
  <si>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</si>
  <si>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</si>
  <si>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</si>
  <si>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</si>
  <si>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</si>
  <si>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</si>
  <si>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</si>
  <si>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</si>
  <si>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</si>
  <si>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</si>
  <si>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</si>
  <si>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</si>
  <si>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</si>
  <si>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</si>
  <si>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</si>
  <si>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</si>
  <si>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</si>
  <si>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</si>
  <si>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</si>
  <si>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</si>
  <si>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</si>
  <si>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</si>
  <si>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</si>
  <si>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</si>
  <si>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</si>
  <si>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</si>
  <si>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</si>
  <si>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</si>
  <si>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</si>
  <si>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</si>
  <si>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</si>
  <si>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</si>
  <si>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</si>
  <si>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</si>
  <si>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</si>
  <si>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</si>
  <si>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</si>
  <si>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</si>
  <si>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</si>
  <si>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</si>
  <si>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</si>
  <si>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</si>
  <si>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</si>
  <si>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</si>
  <si>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</si>
  <si>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</si>
  <si>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</si>
  <si>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</si>
  <si>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</si>
  <si>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</si>
  <si>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</si>
  <si>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</si>
  <si>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</si>
  <si>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</si>
  <si>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</si>
  <si>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</si>
  <si>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</si>
  <si>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</si>
  <si>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</si>
  <si>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</si>
  <si>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</si>
  <si>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</si>
  <si>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</si>
  <si>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</si>
  <si>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</si>
  <si>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</si>
  <si>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</si>
  <si>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</si>
  <si>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</si>
  <si>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</si>
  <si>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</si>
  <si>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</si>
  <si>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</si>
  <si>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</si>
  <si>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</si>
  <si>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</si>
  <si>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</si>
  <si>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</si>
  <si>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</si>
  <si>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</si>
  <si>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</si>
  <si>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</si>
  <si>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</si>
  <si>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</si>
  <si>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</si>
  <si>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</si>
  <si>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</si>
  <si>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</si>
  <si>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</si>
  <si>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</si>
  <si>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</si>
  <si>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</si>
  <si>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</si>
  <si>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</si>
  <si>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</si>
  <si>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</si>
  <si>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</si>
  <si>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</si>
  <si>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</si>
  <si>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</si>
  <si>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</si>
  <si>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</si>
  <si>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</si>
  <si>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</si>
  <si>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</si>
  <si>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</si>
  <si>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</si>
  <si>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</si>
  <si>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</si>
  <si>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</si>
  <si>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</si>
  <si>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</si>
  <si>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</si>
  <si>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</si>
  <si>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</si>
  <si>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</si>
  <si>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</si>
  <si>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</si>
  <si>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</si>
  <si>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</si>
  <si>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</si>
  <si>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</si>
  <si>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</si>
  <si>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</si>
  <si>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</si>
  <si>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</si>
  <si>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</si>
  <si>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</si>
  <si>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</si>
  <si>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</si>
  <si>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</si>
  <si>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</si>
  <si>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</si>
  <si>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</si>
  <si>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</si>
  <si>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</si>
  <si>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</si>
  <si>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</si>
  <si>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</si>
  <si>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</si>
  <si>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</si>
  <si>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</si>
  <si>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</si>
  <si>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</si>
  <si>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</si>
  <si>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</si>
  <si>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</si>
  <si>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</si>
  <si>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</si>
  <si>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</si>
  <si>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</si>
  <si>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</si>
  <si>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</si>
  <si>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</si>
  <si>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</si>
  <si>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</si>
  <si>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</si>
  <si>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</si>
  <si>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</si>
  <si>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</si>
  <si>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</si>
  <si>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</si>
  <si>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</si>
  <si>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</si>
  <si>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</si>
  <si>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</si>
  <si>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</si>
  <si>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</si>
  <si>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</si>
  <si>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</si>
  <si>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</si>
  <si>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</si>
  <si>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</si>
  <si>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</si>
  <si>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</si>
  <si>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</si>
  <si>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</si>
  <si>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</si>
  <si>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</si>
  <si>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</si>
  <si>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</si>
  <si>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</si>
  <si>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</si>
  <si>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</si>
  <si>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</si>
  <si>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</si>
  <si>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</si>
  <si>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</si>
  <si>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</si>
  <si>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</si>
  <si>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</si>
  <si>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</si>
  <si>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</si>
  <si>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</si>
  <si>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</si>
  <si>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</si>
  <si>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</si>
  <si>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</si>
  <si>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</si>
  <si>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</si>
  <si>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</si>
  <si>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</si>
  <si>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</si>
  <si>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</si>
  <si>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</si>
  <si>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</si>
  <si>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</si>
  <si>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</si>
  <si>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</si>
  <si>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</si>
  <si>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</si>
  <si>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</si>
  <si>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</si>
  <si>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</si>
  <si>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</si>
  <si>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</si>
  <si>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</si>
  <si>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</si>
  <si>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</si>
  <si>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</si>
  <si>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</si>
  <si>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</si>
  <si>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</si>
  <si>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</si>
  <si>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</si>
  <si>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</si>
  <si>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</si>
  <si>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</si>
  <si>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</si>
  <si>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</si>
  <si>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</si>
  <si>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</si>
  <si>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</si>
  <si>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</si>
  <si>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</si>
  <si>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</si>
  <si>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</si>
  <si>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</si>
  <si>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</si>
  <si>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</si>
  <si>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</si>
  <si>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</si>
  <si>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</si>
  <si>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</si>
  <si>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</si>
  <si>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</si>
  <si>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</si>
  <si>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</si>
  <si>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</si>
  <si>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</si>
  <si>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</si>
  <si>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</si>
  <si>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</si>
  <si>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</si>
  <si>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</si>
  <si>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</si>
  <si>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</si>
  <si>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</si>
  <si>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</si>
  <si>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</si>
  <si>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</si>
  <si>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</si>
  <si>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</si>
  <si>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</si>
  <si>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</si>
  <si>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</si>
  <si>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</si>
  <si>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</si>
  <si>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</si>
  <si>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</si>
  <si>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</si>
  <si>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</si>
  <si>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</si>
  <si>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</si>
  <si>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</si>
  <si>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</si>
  <si>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</si>
  <si>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</si>
  <si>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</si>
  <si>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</si>
  <si>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</si>
  <si>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</si>
  <si>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</si>
  <si>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</si>
  <si>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</si>
  <si>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</si>
  <si>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</si>
  <si>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</si>
  <si>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</si>
  <si>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</si>
  <si>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</si>
  <si>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</si>
  <si>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</si>
  <si>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</si>
  <si>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</si>
  <si>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</si>
  <si>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</si>
  <si>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</si>
  <si>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</si>
  <si>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</si>
  <si>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</si>
  <si>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</si>
  <si>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</si>
  <si>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</si>
  <si>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</si>
  <si>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</si>
  <si>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</si>
  <si>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</si>
  <si>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</si>
  <si>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</si>
  <si>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</si>
  <si>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</si>
  <si>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</si>
  <si>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</si>
  <si>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</si>
  <si>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</si>
  <si>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</si>
  <si>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</si>
  <si>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</si>
  <si>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</si>
  <si>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</si>
  <si>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</si>
  <si>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</si>
  <si>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</si>
  <si>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</si>
  <si>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</si>
  <si>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</si>
  <si>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</si>
  <si>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</si>
  <si>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</si>
  <si>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</si>
  <si>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</si>
  <si>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</si>
  <si>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</si>
  <si>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</si>
  <si>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</si>
  <si>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</si>
  <si>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</si>
  <si>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</si>
  <si>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</si>
  <si>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</si>
  <si>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</si>
  <si>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</si>
  <si>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</si>
  <si>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</si>
  <si>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</si>
  <si>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</si>
  <si>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</si>
  <si>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</si>
  <si>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</si>
  <si>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</si>
  <si>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</si>
  <si>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</si>
  <si>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</si>
  <si>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</si>
  <si>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</si>
  <si>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</si>
  <si>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</si>
  <si>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</si>
  <si>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</si>
  <si>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</si>
  <si>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</si>
  <si>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</si>
  <si>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</si>
  <si>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</si>
  <si>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</si>
  <si>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</si>
  <si>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</si>
  <si>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</si>
  <si>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</si>
  <si>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</si>
  <si>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</si>
  <si>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</si>
  <si>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</si>
  <si>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</si>
  <si>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</si>
  <si>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</si>
  <si>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</si>
  <si>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</si>
  <si>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</si>
  <si>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</si>
  <si>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</si>
  <si>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</si>
  <si>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</si>
  <si>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</si>
  <si>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</si>
  <si>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</si>
  <si>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</si>
  <si>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</si>
  <si>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</si>
  <si>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</si>
  <si>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</si>
  <si>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</si>
  <si>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</si>
  <si>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</si>
  <si>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</si>
  <si>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</si>
  <si>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</si>
  <si>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</si>
  <si>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</si>
  <si>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</si>
  <si>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</si>
  <si>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</si>
  <si>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</si>
  <si>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</si>
  <si>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</si>
  <si>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</si>
  <si>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</si>
  <si>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</si>
  <si>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</si>
  <si>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</si>
  <si>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</si>
  <si>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</si>
  <si>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</si>
  <si>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</si>
  <si>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</si>
  <si>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</si>
  <si>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</si>
  <si>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</si>
  <si>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</si>
  <si>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</si>
  <si>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</si>
  <si>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</si>
  <si>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</si>
  <si>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</si>
  <si>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</si>
  <si>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</si>
  <si>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</si>
  <si>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</si>
  <si>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</si>
  <si>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</si>
  <si>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</si>
  <si>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</si>
  <si>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</si>
  <si>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</si>
  <si>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</si>
  <si>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</si>
  <si>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</si>
  <si>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</si>
  <si>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</si>
  <si>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</si>
  <si>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</si>
  <si>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</si>
  <si>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</si>
  <si>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</si>
  <si>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</si>
  <si>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</si>
  <si>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</si>
  <si>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</si>
  <si>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</si>
  <si>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</si>
  <si>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</si>
  <si>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</si>
  <si>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</si>
  <si>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</si>
  <si>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</si>
  <si>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</si>
  <si>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</si>
  <si>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</si>
  <si>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</si>
  <si>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</si>
  <si>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</si>
  <si>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</si>
  <si>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</si>
  <si>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</si>
  <si>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</si>
  <si>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</si>
  <si>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</si>
  <si>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</si>
  <si>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</si>
  <si>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</si>
  <si>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</si>
  <si>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</si>
  <si>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</si>
  <si>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</si>
  <si>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</si>
  <si>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</si>
  <si>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</si>
  <si>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</si>
  <si>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</si>
  <si>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</si>
  <si>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</si>
  <si>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</si>
  <si>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</si>
  <si>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</si>
  <si>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</si>
  <si>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</si>
  <si>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</si>
  <si>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</si>
  <si>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</si>
  <si>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</si>
  <si>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</si>
  <si>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</si>
  <si>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</si>
  <si>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</si>
  <si>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</si>
  <si>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</si>
  <si>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</si>
  <si>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</si>
  <si>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</si>
  <si>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</si>
  <si>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</si>
  <si>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</si>
  <si>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</si>
  <si>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</si>
  <si>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</si>
  <si>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</si>
  <si>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</si>
  <si>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</si>
  <si>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</si>
  <si>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</si>
  <si>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</si>
  <si>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</si>
  <si>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</si>
  <si>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</si>
  <si>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</si>
  <si>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</si>
  <si>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</si>
  <si>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</si>
  <si>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</si>
  <si>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</si>
  <si>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</si>
  <si>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</si>
  <si>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</si>
  <si>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</si>
  <si>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</si>
  <si>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</si>
  <si>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</si>
  <si>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</si>
  <si>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</si>
  <si>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</si>
  <si>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</si>
  <si>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</si>
  <si>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</si>
  <si>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</si>
  <si>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</si>
  <si>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</si>
  <si>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</si>
  <si>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</si>
  <si>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</si>
  <si>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</si>
  <si>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</si>
  <si>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</si>
  <si>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</si>
  <si>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</si>
  <si>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</si>
  <si>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</si>
  <si>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</si>
  <si>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</si>
  <si>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</si>
  <si>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</si>
  <si>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</si>
  <si>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</si>
  <si>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</si>
  <si>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</si>
  <si>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</si>
  <si>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</si>
  <si>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</si>
  <si>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</si>
  <si>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</si>
  <si>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</si>
  <si>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</si>
  <si>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</si>
  <si>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</si>
  <si>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</si>
  <si>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</si>
  <si>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</si>
  <si>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</si>
  <si>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</si>
  <si>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</si>
  <si>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</si>
  <si>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</si>
  <si>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</si>
  <si>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</si>
  <si>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</si>
  <si>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</si>
  <si>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</si>
  <si>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</si>
  <si>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</si>
  <si>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</si>
  <si>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</si>
  <si>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</si>
  <si>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</si>
  <si>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</si>
  <si>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</si>
  <si>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</si>
  <si>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</si>
  <si>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</si>
  <si>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</si>
  <si>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</si>
  <si>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</si>
  <si>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</si>
  <si>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</si>
  <si>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</si>
  <si>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</si>
  <si>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</si>
  <si>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</si>
  <si>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</si>
  <si>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</si>
  <si>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</si>
  <si>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</si>
  <si>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</si>
  <si>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</si>
  <si>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</si>
  <si>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</si>
  <si>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</si>
  <si>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</si>
  <si>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</si>
  <si>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</si>
  <si>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</si>
  <si>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</si>
  <si>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</si>
  <si>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</si>
  <si>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</si>
  <si>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</si>
  <si>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</si>
  <si>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</si>
  <si>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</si>
  <si>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</si>
  <si>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</si>
  <si>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</si>
  <si>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</si>
  <si>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</si>
  <si>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</si>
  <si>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</si>
  <si>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</si>
  <si>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</si>
  <si>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</si>
  <si>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</si>
  <si>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</si>
  <si>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</si>
  <si>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</si>
  <si>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</si>
  <si>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</si>
  <si>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</si>
  <si>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</si>
  <si>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</si>
  <si>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</si>
  <si>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</si>
  <si>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</si>
  <si>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</si>
  <si>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</si>
  <si>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</si>
  <si>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</si>
  <si>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</si>
  <si>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</si>
  <si>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</si>
  <si>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</si>
  <si>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</si>
  <si>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</si>
  <si>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</si>
  <si>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</si>
  <si>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</si>
  <si>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</si>
  <si>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</si>
  <si>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</si>
  <si>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</si>
  <si>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</si>
  <si>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</si>
  <si>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</si>
  <si>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</si>
  <si>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</si>
  <si>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</si>
  <si>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</si>
  <si>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</si>
  <si>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</si>
  <si>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</si>
  <si>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</si>
  <si>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</si>
  <si>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</si>
  <si>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</si>
  <si>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</si>
  <si>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</si>
  <si>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</si>
  <si>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</si>
  <si>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</si>
  <si>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</si>
  <si>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</si>
  <si>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</si>
  <si>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</si>
  <si>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</si>
  <si>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</si>
  <si>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</si>
  <si>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</si>
  <si>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</si>
  <si>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</si>
  <si>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</si>
  <si>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</si>
  <si>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</si>
  <si>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</si>
  <si>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</si>
  <si>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</si>
  <si>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</si>
  <si>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</si>
  <si>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</si>
  <si>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</si>
  <si>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</si>
  <si>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</si>
  <si>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</si>
  <si>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</si>
  <si>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</si>
  <si>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</si>
  <si>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</si>
  <si>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</si>
  <si>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</si>
  <si>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</si>
  <si>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</si>
  <si>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</si>
  <si>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</si>
  <si>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</si>
  <si>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</si>
  <si>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</si>
  <si>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</si>
  <si>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</si>
  <si>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</si>
  <si>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</si>
  <si>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</si>
  <si>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</si>
  <si>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</si>
  <si>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</si>
  <si>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</si>
  <si>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</si>
  <si>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</si>
  <si>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</si>
  <si>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</si>
  <si>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</si>
  <si>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</si>
  <si>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</si>
  <si>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</si>
  <si>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</si>
  <si>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</si>
  <si>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</si>
  <si>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</si>
  <si>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</si>
  <si>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</si>
  <si>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</si>
  <si>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</si>
  <si>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</si>
  <si>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</si>
  <si>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</si>
  <si>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</si>
  <si>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</si>
  <si>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</si>
  <si>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</si>
  <si>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</si>
  <si>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</si>
  <si>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</si>
  <si>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</si>
  <si>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</si>
  <si>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</si>
  <si>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</si>
  <si>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</si>
  <si>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</si>
  <si>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</si>
  <si>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</si>
  <si>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</si>
  <si>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</si>
  <si>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</si>
  <si>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</si>
  <si>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</si>
  <si>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</si>
  <si>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</si>
  <si>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</si>
  <si>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</si>
  <si>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</si>
  <si>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</si>
  <si>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</si>
  <si>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</si>
  <si>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</si>
  <si>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</si>
  <si>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</si>
  <si>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</si>
  <si>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</si>
  <si>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</si>
  <si>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</si>
  <si>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</si>
  <si>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</si>
  <si>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</si>
  <si>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</si>
  <si>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</si>
  <si>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</si>
  <si>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</si>
  <si>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</si>
  <si>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</si>
  <si>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</si>
  <si>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</si>
  <si>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</si>
  <si>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</si>
  <si>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</si>
  <si>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</si>
  <si>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</si>
  <si>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</si>
  <si>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</si>
  <si>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</si>
  <si>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</si>
  <si>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</si>
  <si>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</si>
  <si>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</si>
  <si>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</si>
  <si>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</si>
  <si>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</si>
  <si>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</si>
  <si>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</si>
  <si>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</si>
  <si>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</si>
  <si>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</si>
  <si>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</si>
  <si>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</si>
  <si>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</si>
  <si>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</si>
  <si>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</si>
  <si>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</si>
  <si>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</si>
  <si>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</si>
  <si>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</si>
  <si>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</si>
  <si>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</si>
  <si>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</si>
  <si>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</si>
  <si>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</si>
  <si>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</si>
  <si>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</si>
  <si>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</si>
  <si>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</si>
  <si>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</si>
  <si>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</si>
  <si>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</si>
  <si>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</si>
  <si>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</si>
  <si>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</si>
  <si>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</si>
  <si>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</si>
  <si>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</si>
  <si>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</si>
  <si>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</si>
  <si>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</si>
  <si>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</si>
  <si>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</si>
  <si>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</si>
  <si>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</si>
  <si>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</si>
  <si>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</si>
  <si>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</si>
  <si>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</si>
  <si>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</si>
  <si>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</si>
  <si>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</si>
  <si>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</si>
  <si>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</si>
  <si>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</si>
  <si>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</si>
  <si>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</si>
  <si>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</si>
  <si>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</si>
  <si>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</si>
  <si>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</si>
  <si>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</si>
  <si>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</si>
  <si>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</si>
  <si>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</si>
  <si>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</si>
  <si>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</si>
  <si>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</si>
  <si>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</si>
  <si>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</si>
  <si>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</si>
  <si>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</si>
  <si>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</si>
  <si>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</si>
  <si>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</si>
  <si>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</si>
  <si>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</si>
  <si>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</si>
  <si>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</si>
  <si>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</si>
  <si>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</si>
  <si>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</si>
  <si>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</si>
  <si>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</si>
  <si>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</si>
  <si>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</si>
  <si>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</si>
  <si>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</si>
  <si>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</si>
  <si>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</si>
  <si>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</si>
  <si>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</si>
  <si>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</si>
  <si>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</si>
  <si>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</si>
  <si>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</si>
  <si>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</si>
  <si>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</si>
  <si>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</si>
  <si>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</si>
  <si>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</si>
  <si>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</si>
  <si>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</si>
  <si>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</si>
  <si>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</si>
  <si>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</si>
  <si>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</si>
  <si>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</si>
  <si>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</si>
  <si>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</si>
  <si>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</si>
  <si>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</si>
  <si>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</si>
  <si>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</si>
  <si>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</si>
  <si>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</si>
  <si>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</si>
  <si>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</si>
  <si>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</si>
  <si>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</si>
  <si>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</si>
  <si>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</si>
  <si>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</si>
  <si>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</si>
  <si>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</si>
  <si>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</si>
  <si>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</si>
  <si>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</si>
  <si>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</si>
  <si>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</si>
  <si>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</si>
  <si>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</si>
  <si>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</si>
  <si>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</si>
  <si>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</si>
  <si>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</si>
  <si>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</si>
  <si>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</si>
  <si>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</si>
  <si>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</si>
  <si>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</si>
  <si>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</si>
  <si>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</si>
  <si>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</si>
  <si>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</si>
  <si>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</si>
  <si>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</si>
  <si>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</si>
  <si>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</si>
  <si>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</si>
  <si>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</si>
  <si>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</si>
  <si>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</si>
  <si>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</si>
  <si>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</si>
  <si>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</si>
  <si>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</si>
  <si>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</si>
  <si>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</si>
  <si>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</si>
  <si>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</si>
  <si>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</si>
  <si>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</si>
  <si>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</si>
  <si>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</si>
  <si>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</si>
  <si>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</si>
  <si>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</si>
  <si>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</si>
  <si>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</si>
  <si>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</si>
  <si>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</si>
  <si>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</si>
  <si>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</si>
  <si>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</si>
  <si>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</si>
  <si>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</si>
  <si>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</si>
  <si>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</si>
  <si>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</si>
  <si>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</si>
  <si>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</si>
  <si>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</si>
  <si>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</si>
  <si>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</si>
  <si>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</si>
  <si>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</si>
  <si>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</si>
  <si>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</si>
  <si>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</si>
  <si>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</si>
  <si>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</si>
  <si>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</si>
  <si>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</si>
  <si>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</si>
  <si>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</si>
  <si>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</si>
  <si>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</si>
  <si>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</si>
  <si>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</si>
  <si>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</si>
  <si>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</si>
  <si>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</si>
  <si>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</si>
  <si>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</si>
  <si>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</si>
  <si>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</si>
  <si>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</si>
  <si>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</si>
  <si>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</si>
  <si>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</si>
  <si>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</si>
  <si>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</si>
  <si>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</si>
  <si>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</si>
  <si>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</si>
  <si>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</si>
  <si>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</si>
  <si>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</si>
  <si>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</si>
  <si>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</si>
  <si>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</si>
  <si>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</si>
  <si>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</si>
  <si>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</si>
  <si>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</si>
  <si>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</si>
  <si>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</si>
  <si>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</si>
  <si>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</si>
  <si>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</si>
  <si>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</si>
  <si>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</si>
  <si>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</si>
  <si>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</si>
  <si>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</si>
  <si>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</si>
  <si>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</si>
  <si>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</si>
  <si>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</si>
  <si>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</si>
  <si>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</si>
  <si>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</si>
  <si>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</si>
  <si>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</si>
  <si>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</si>
  <si>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</si>
  <si>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</si>
  <si>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</si>
  <si>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</si>
  <si>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</si>
  <si>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</si>
  <si>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</si>
  <si>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</si>
  <si>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</si>
  <si>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</si>
  <si>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</si>
  <si>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</si>
  <si>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</si>
  <si>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</si>
  <si>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</si>
  <si>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</si>
  <si>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</si>
  <si>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</si>
  <si>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</si>
  <si>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</si>
  <si>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</si>
  <si>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</si>
  <si>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</si>
  <si>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</si>
  <si>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</si>
  <si>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</si>
  <si>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</si>
  <si>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</si>
  <si>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</si>
  <si>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</si>
  <si>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</si>
  <si>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</si>
  <si>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</si>
  <si>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</si>
  <si>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</si>
  <si>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</si>
  <si>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</si>
  <si>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</si>
  <si>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</si>
  <si>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</si>
  <si>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</si>
  <si>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</si>
  <si>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</si>
  <si>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</si>
  <si>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</si>
  <si>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</si>
  <si>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</si>
  <si>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</si>
  <si>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</si>
  <si>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</si>
  <si>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</si>
  <si>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</si>
  <si>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</si>
  <si>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</si>
  <si>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</si>
  <si>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</si>
  <si>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</si>
  <si>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</si>
  <si>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</si>
  <si>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</si>
  <si>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</si>
  <si>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</si>
  <si>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</si>
  <si>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</si>
  <si>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</si>
  <si>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</si>
  <si>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</si>
  <si>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</si>
  <si>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</si>
  <si>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</si>
  <si>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</si>
  <si>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</si>
  <si>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</si>
  <si>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</si>
  <si>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</si>
  <si>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</si>
  <si>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</si>
  <si>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</si>
  <si>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</si>
  <si>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</si>
  <si>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</si>
  <si>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</si>
  <si>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</si>
  <si>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</si>
  <si>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</si>
  <si>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</si>
  <si>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</si>
  <si>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</si>
  <si>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</si>
  <si>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</si>
  <si>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</si>
  <si>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</si>
  <si>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</si>
  <si>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</si>
  <si>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</si>
  <si>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</si>
  <si>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</si>
  <si>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</si>
  <si>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</si>
  <si>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</si>
  <si>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</si>
  <si>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</si>
  <si>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</si>
  <si>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</si>
  <si>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</si>
  <si>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</si>
  <si>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</si>
  <si>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</si>
  <si>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</si>
  <si>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</si>
  <si>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</si>
  <si>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</si>
  <si>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</si>
  <si>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</si>
  <si>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</si>
  <si>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</si>
  <si>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</si>
  <si>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</si>
  <si>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</si>
  <si>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</si>
  <si>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</si>
  <si>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</si>
  <si>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</si>
  <si>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</si>
  <si>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</si>
  <si>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</si>
  <si>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</si>
  <si>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</si>
  <si>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</si>
  <si>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</si>
  <si>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</si>
  <si>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</si>
  <si>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</si>
  <si>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</si>
  <si>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</si>
  <si>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</si>
  <si>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</si>
  <si>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</si>
  <si>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</si>
  <si>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</si>
  <si>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</si>
  <si>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</si>
  <si>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</si>
  <si>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</si>
  <si>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</si>
  <si>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</si>
  <si>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</si>
  <si>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</si>
  <si>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</si>
  <si>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</si>
  <si>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</si>
  <si>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</si>
  <si>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</si>
  <si>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</si>
  <si>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</si>
  <si>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</si>
  <si>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</si>
  <si>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</si>
  <si>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</si>
  <si>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</si>
  <si>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</si>
  <si>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</si>
  <si>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</si>
  <si>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</si>
  <si>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</si>
  <si>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</si>
  <si>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</si>
  <si>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</si>
  <si>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</si>
  <si>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</si>
  <si>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</si>
  <si>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</si>
  <si>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</si>
  <si>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</si>
  <si>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</si>
  <si>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</si>
  <si>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</si>
  <si>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</si>
  <si>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</si>
  <si>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</si>
  <si>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</si>
  <si>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</si>
  <si>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</si>
  <si>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</si>
  <si>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</si>
  <si>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</si>
  <si>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</si>
  <si>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</si>
  <si>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</si>
  <si>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</si>
  <si>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</si>
  <si>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</si>
  <si>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</si>
  <si>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</si>
  <si>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</si>
  <si>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</si>
  <si>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</si>
  <si>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</si>
  <si>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</si>
  <si>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</si>
  <si>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</si>
  <si>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</si>
  <si>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</si>
  <si>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</si>
  <si>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</si>
  <si>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</si>
  <si>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</si>
  <si>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</si>
  <si>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</si>
  <si>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</si>
  <si>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</si>
  <si>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</si>
  <si>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</si>
  <si>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</si>
  <si>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</si>
  <si>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</si>
  <si>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</si>
  <si>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</si>
  <si>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</si>
  <si>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</si>
  <si>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</si>
  <si>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</si>
  <si>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</si>
  <si>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</si>
  <si>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</si>
  <si>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</si>
  <si>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</si>
  <si>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</si>
  <si>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</si>
  <si>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</si>
  <si>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</si>
  <si>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</si>
  <si>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</si>
  <si>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</si>
  <si>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</si>
  <si>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</si>
  <si>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</si>
  <si>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</si>
  <si>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</si>
  <si>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</si>
  <si>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</si>
  <si>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</si>
  <si>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</si>
  <si>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</si>
  <si>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</si>
  <si>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</si>
  <si>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</si>
  <si>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</si>
  <si>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</si>
  <si>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</si>
  <si>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</si>
  <si>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</si>
  <si>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</si>
  <si>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</si>
  <si>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</si>
  <si>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</si>
  <si>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</si>
  <si>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</si>
  <si>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</si>
  <si>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</si>
  <si>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</si>
  <si>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</si>
  <si>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</si>
  <si>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</si>
  <si>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</si>
  <si>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</si>
  <si>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</si>
  <si>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</si>
  <si>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</si>
  <si>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</si>
  <si>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</si>
  <si>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</si>
  <si>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</si>
  <si>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</si>
  <si>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</si>
  <si>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</si>
  <si>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</si>
  <si>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</si>
  <si>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</si>
  <si>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</si>
  <si>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</si>
  <si>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</si>
  <si>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</si>
  <si>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</si>
  <si>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</si>
  <si>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</si>
  <si>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</si>
  <si>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</si>
  <si>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</si>
  <si>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</si>
  <si>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</si>
  <si>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</si>
  <si>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</si>
  <si>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</si>
  <si>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</si>
  <si>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</si>
  <si>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</si>
  <si>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</si>
  <si>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</si>
  <si>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</si>
  <si>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</si>
  <si>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</si>
  <si>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</si>
  <si>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</si>
  <si>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</si>
  <si>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</si>
  <si>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</si>
  <si>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</si>
  <si>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</si>
  <si>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</si>
  <si>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</si>
  <si>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</si>
  <si>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</si>
  <si>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</si>
  <si>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</si>
  <si>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</si>
  <si>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</si>
  <si>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</si>
  <si>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</si>
  <si>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</si>
  <si>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</si>
  <si>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</si>
  <si>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</si>
  <si>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</si>
  <si>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</si>
  <si>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</si>
  <si>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</si>
  <si>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</si>
  <si>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</si>
  <si>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</si>
  <si>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</si>
  <si>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</si>
  <si>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</si>
  <si>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</si>
  <si>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</si>
  <si>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</si>
  <si>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</si>
  <si>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</si>
  <si>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</si>
  <si>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</si>
  <si>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</si>
  <si>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</si>
  <si>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</si>
  <si>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</si>
  <si>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</si>
  <si>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</si>
  <si>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</si>
  <si>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</si>
  <si>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</si>
  <si>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</si>
  <si>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</si>
  <si>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</si>
  <si>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</si>
  <si>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</si>
  <si>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</si>
  <si>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</si>
  <si>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</si>
  <si>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</si>
  <si>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</si>
  <si>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</si>
  <si>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</si>
  <si>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</si>
  <si>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</si>
  <si>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</si>
  <si>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</si>
  <si>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</si>
  <si>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</si>
  <si>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</si>
  <si>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</si>
  <si>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</si>
  <si>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</si>
  <si>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</si>
  <si>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</si>
  <si>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</si>
  <si>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</si>
  <si>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</si>
  <si>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</si>
  <si>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</si>
  <si>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</si>
  <si>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</si>
  <si>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</si>
  <si>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</si>
  <si>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</si>
  <si>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</si>
  <si>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</si>
  <si>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</si>
  <si>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</si>
  <si>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</si>
  <si>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</si>
  <si>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</si>
  <si>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</si>
  <si>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</si>
  <si>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</si>
  <si>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</si>
  <si>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</si>
  <si>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</si>
  <si>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</si>
  <si>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</si>
  <si>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</si>
  <si>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</si>
  <si>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</si>
  <si>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</si>
  <si>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</si>
  <si>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</si>
  <si>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</si>
  <si>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</si>
  <si>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</si>
  <si>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</si>
  <si>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</si>
  <si>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</si>
  <si>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</si>
  <si>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</si>
  <si>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</si>
  <si>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</si>
  <si>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</si>
  <si>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</si>
  <si>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</si>
  <si>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</si>
  <si>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</si>
  <si>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</si>
  <si>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</si>
  <si>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</si>
  <si>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</si>
  <si>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</si>
  <si>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</si>
  <si>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</si>
  <si>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</si>
  <si>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</si>
  <si>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</si>
  <si>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</si>
  <si>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</si>
  <si>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</si>
  <si>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</si>
  <si>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</si>
  <si>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</si>
  <si>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</si>
  <si>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</si>
  <si>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</si>
  <si>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</si>
  <si>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</si>
  <si>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</si>
  <si>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</si>
  <si>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</si>
  <si>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</si>
  <si>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</si>
  <si>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</si>
  <si>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</si>
  <si>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</si>
  <si>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</si>
  <si>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</si>
  <si>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</si>
  <si>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</si>
  <si>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</si>
  <si>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</si>
  <si>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</si>
  <si>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</si>
  <si>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</si>
  <si>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</si>
  <si>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</si>
  <si>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</si>
  <si>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</si>
  <si>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</si>
  <si>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</si>
  <si>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</si>
  <si>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</si>
  <si>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</si>
  <si>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</si>
  <si>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</si>
  <si>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</si>
  <si>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</si>
  <si>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</si>
  <si>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</si>
  <si>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</si>
  <si>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</si>
  <si>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</si>
  <si>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</si>
  <si>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</si>
  <si>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</si>
  <si>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</si>
  <si>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</si>
  <si>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</si>
  <si>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</si>
  <si>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</si>
  <si>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</si>
  <si>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</si>
  <si>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</si>
  <si>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</si>
  <si>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</si>
  <si>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</si>
  <si>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</si>
  <si>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</si>
  <si>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</si>
  <si>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</si>
  <si>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</si>
  <si>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</si>
  <si>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</si>
  <si>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</si>
  <si>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</si>
  <si>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</si>
  <si>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</si>
  <si>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</si>
  <si>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</si>
  <si>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</si>
  <si>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</si>
  <si>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</si>
  <si>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</si>
  <si>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</si>
  <si>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</si>
  <si>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</si>
  <si>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</si>
  <si>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</si>
  <si>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</si>
  <si>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</si>
  <si>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</si>
  <si>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</si>
  <si>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</si>
  <si>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</si>
  <si>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</si>
  <si>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</si>
  <si>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</si>
  <si>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</si>
  <si>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</si>
  <si>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</si>
  <si>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</si>
  <si>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</si>
  <si>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</si>
  <si>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</si>
  <si>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</si>
  <si>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</si>
  <si>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</si>
  <si>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</si>
  <si>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</si>
  <si>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</si>
  <si>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</si>
  <si>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</si>
  <si>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</si>
  <si>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</si>
  <si>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</si>
  <si>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</si>
  <si>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</si>
  <si>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</si>
  <si>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</si>
  <si>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</si>
  <si>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</si>
  <si>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</si>
  <si>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</si>
  <si>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</si>
  <si>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</si>
  <si>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</si>
  <si>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</si>
  <si>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</si>
  <si>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</si>
  <si>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</si>
  <si>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</si>
  <si>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</si>
  <si>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</si>
  <si>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</si>
  <si>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</si>
  <si>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</si>
  <si>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</si>
  <si>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</si>
  <si>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</si>
  <si>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</si>
  <si>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</si>
  <si>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</si>
  <si>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</si>
  <si>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</si>
  <si>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</si>
  <si>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</si>
  <si>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</si>
  <si>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</si>
  <si>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</si>
  <si>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</si>
  <si>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</si>
  <si>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</si>
  <si>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</si>
  <si>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</si>
  <si>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</si>
  <si>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</si>
  <si>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</si>
  <si>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</si>
  <si>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</si>
  <si>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</si>
  <si>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</si>
  <si>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</si>
  <si>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</si>
  <si>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</si>
  <si>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</si>
  <si>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</si>
  <si>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</si>
  <si>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</si>
  <si>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</si>
  <si>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</si>
  <si>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</si>
  <si>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</si>
  <si>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</si>
  <si>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</si>
  <si>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</si>
  <si>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</si>
  <si>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</si>
  <si>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</si>
  <si>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</si>
  <si>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</si>
  <si>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</si>
  <si>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</si>
  <si>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</si>
  <si>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</si>
  <si>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</si>
  <si>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</si>
  <si>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</si>
  <si>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</si>
  <si>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</si>
  <si>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</si>
  <si>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</si>
  <si>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</si>
  <si>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</si>
  <si>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</si>
  <si>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</si>
  <si>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</si>
  <si>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</si>
  <si>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</si>
  <si>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</si>
  <si>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</si>
  <si>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</si>
  <si>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</si>
  <si>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</si>
  <si>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</si>
  <si>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</si>
  <si>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</si>
  <si>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</si>
  <si>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</si>
  <si>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</si>
  <si>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</si>
  <si>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</si>
  <si>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</si>
  <si>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</si>
  <si>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</si>
  <si>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</si>
  <si>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</si>
  <si>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</si>
  <si>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</si>
  <si>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</si>
  <si>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</si>
  <si>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</si>
  <si>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</si>
  <si>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</si>
  <si>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</si>
  <si>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</si>
  <si>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</si>
  <si>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</si>
  <si>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</si>
  <si>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</si>
  <si>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</si>
  <si>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</si>
  <si>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</si>
  <si>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</si>
  <si>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</si>
  <si>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</si>
  <si>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</si>
  <si>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</si>
  <si>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</si>
  <si>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</si>
  <si>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</si>
  <si>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</si>
  <si>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</si>
  <si>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</si>
  <si>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</si>
  <si>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</si>
  <si>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</si>
  <si>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</si>
  <si>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</si>
  <si>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</si>
  <si>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</si>
  <si>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</si>
  <si>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</si>
  <si>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</si>
  <si>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</si>
  <si>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</si>
  <si>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</si>
  <si>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</si>
  <si>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</si>
  <si>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</si>
  <si>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</si>
  <si>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</si>
  <si>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</si>
  <si>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</si>
  <si>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</si>
  <si>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</si>
  <si>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</si>
  <si>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</si>
  <si>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</si>
  <si>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</si>
  <si>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</si>
  <si>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</si>
  <si>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</si>
  <si>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</si>
  <si>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</si>
  <si>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</si>
  <si>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</si>
  <si>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</si>
  <si>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</si>
  <si>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</si>
  <si>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</si>
  <si>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</si>
  <si>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</si>
  <si>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</si>
  <si>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</si>
  <si>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</si>
  <si>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</si>
  <si>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</si>
  <si>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</si>
  <si>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</si>
  <si>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</si>
  <si>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</si>
  <si>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</si>
  <si>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</si>
  <si>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</si>
  <si>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</si>
  <si>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</si>
  <si>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</si>
  <si>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</si>
  <si>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</si>
  <si>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</si>
  <si>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</si>
  <si>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</si>
  <si>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</si>
  <si>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</si>
  <si>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</si>
  <si>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</si>
  <si>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</si>
  <si>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</si>
  <si>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</si>
  <si>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</si>
  <si>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</si>
  <si>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</si>
  <si>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</si>
  <si>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</si>
  <si>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</si>
  <si>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</si>
  <si>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</si>
  <si>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</si>
  <si>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</si>
  <si>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</si>
  <si>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</si>
  <si>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</si>
  <si>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</si>
  <si>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</si>
  <si>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</si>
  <si>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</si>
  <si>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</si>
  <si>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</si>
  <si>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</si>
  <si>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</si>
  <si>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</si>
  <si>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</si>
  <si>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</si>
  <si>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</si>
  <si>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</si>
  <si>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</si>
  <si>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</si>
  <si>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</si>
  <si>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</si>
  <si>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</si>
  <si>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</si>
  <si>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</si>
  <si>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</si>
  <si>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</si>
  <si>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</si>
  <si>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</si>
  <si>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</si>
  <si>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</si>
  <si>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</si>
  <si>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</si>
  <si>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</si>
  <si>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</si>
  <si>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</si>
  <si>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</si>
  <si>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</si>
  <si>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</si>
  <si>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</si>
  <si>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</si>
  <si>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</si>
  <si>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</si>
  <si>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</si>
  <si>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</si>
  <si>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</si>
  <si>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</si>
  <si>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</si>
  <si>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</si>
  <si>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</si>
  <si>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</si>
  <si>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</si>
  <si>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</si>
  <si>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</si>
  <si>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</si>
  <si>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</si>
  <si>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</si>
  <si>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</si>
  <si>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</si>
  <si>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</si>
  <si>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</si>
  <si>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</si>
  <si>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</si>
  <si>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</si>
  <si>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</si>
  <si>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</si>
  <si>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</si>
  <si>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</si>
  <si>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</si>
  <si>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</si>
  <si>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</si>
  <si>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</si>
  <si>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</si>
  <si>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</si>
  <si>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</si>
  <si>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</si>
  <si>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</si>
  <si>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</si>
  <si>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</si>
  <si>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</si>
  <si>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</si>
  <si>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</si>
  <si>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</si>
  <si>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</si>
  <si>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</si>
  <si>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</si>
  <si>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</si>
  <si>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</si>
  <si>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</si>
  <si>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</si>
  <si>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</si>
  <si>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</si>
  <si>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</si>
  <si>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</si>
  <si>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</si>
  <si>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</si>
  <si>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</si>
  <si>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</si>
  <si>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</si>
  <si>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</si>
  <si>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</si>
  <si>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</si>
  <si>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</si>
  <si>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</si>
  <si>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</si>
  <si>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</si>
  <si>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</si>
  <si>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</si>
  <si>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</si>
  <si>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</si>
  <si>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</si>
  <si>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</si>
  <si>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</si>
  <si>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</si>
  <si>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</si>
  <si>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</si>
  <si>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</si>
  <si>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</si>
  <si>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</si>
  <si>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</si>
  <si>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</si>
  <si>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</si>
  <si>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</si>
  <si>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</si>
  <si>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</si>
  <si>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</si>
  <si>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</si>
  <si>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</si>
  <si>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</si>
  <si>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</si>
  <si>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</si>
  <si>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</si>
  <si>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</si>
  <si>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</si>
  <si>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</si>
  <si>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</si>
  <si>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</si>
  <si>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</si>
  <si>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</si>
  <si>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</si>
  <si>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</si>
  <si>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</si>
  <si>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</si>
  <si>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</si>
  <si>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</si>
  <si>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</si>
  <si>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</si>
  <si>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</si>
  <si>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</si>
  <si>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</si>
  <si>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</si>
  <si>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</si>
  <si>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</si>
  <si>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</si>
  <si>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</si>
  <si>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</si>
  <si>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</si>
  <si>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</si>
  <si>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</si>
  <si>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</si>
  <si>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</si>
  <si>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</si>
  <si>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</si>
  <si>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</si>
  <si>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</si>
  <si>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</si>
  <si>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</si>
  <si>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</si>
  <si>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</si>
  <si>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</si>
  <si>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</si>
  <si>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</si>
  <si>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</si>
  <si>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</si>
  <si>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</si>
  <si>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</si>
  <si>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</si>
  <si>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</si>
  <si>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</si>
  <si>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</si>
  <si>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</si>
  <si>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</si>
  <si>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</si>
  <si>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</si>
  <si>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</si>
  <si>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</si>
  <si>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</si>
  <si>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</si>
  <si>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</si>
  <si>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</si>
  <si>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</si>
  <si>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</si>
  <si>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</si>
  <si>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</si>
  <si>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</si>
  <si>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</si>
  <si>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</si>
  <si>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</si>
  <si>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</si>
  <si>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</si>
  <si>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</si>
  <si>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</si>
  <si>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</si>
  <si>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</si>
  <si>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</si>
  <si>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</si>
  <si>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</si>
  <si>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</si>
  <si>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</si>
  <si>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</si>
  <si>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</si>
  <si>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</si>
  <si>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</si>
  <si>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</si>
  <si>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</si>
  <si>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</si>
  <si>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</si>
  <si>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</si>
  <si>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</si>
  <si>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</si>
  <si>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</si>
  <si>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</si>
  <si>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</si>
  <si>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</si>
  <si>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</si>
  <si>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</si>
  <si>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</si>
  <si>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</si>
  <si>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</si>
  <si>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</si>
  <si>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</si>
  <si>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</si>
  <si>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</si>
  <si>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</si>
  <si>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</si>
  <si>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</si>
  <si>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</si>
  <si>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</si>
  <si>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</si>
  <si>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</si>
  <si>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</si>
  <si>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</si>
  <si>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</si>
  <si>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</si>
  <si>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</si>
  <si>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</si>
  <si>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</si>
  <si>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</si>
  <si>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</si>
  <si>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</si>
  <si>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</si>
  <si>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</si>
  <si>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</si>
  <si>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</si>
  <si>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</si>
  <si>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</si>
  <si>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</si>
  <si>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</si>
  <si>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</si>
  <si>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</si>
  <si>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</si>
  <si>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</si>
  <si>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</si>
  <si>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</si>
  <si>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</si>
  <si>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</si>
  <si>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</si>
  <si>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</si>
  <si>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</si>
  <si>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</si>
  <si>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</si>
  <si>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</si>
  <si>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</si>
  <si>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</si>
  <si>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</si>
  <si>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</si>
  <si>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</si>
  <si>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</si>
  <si>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</si>
  <si>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</si>
  <si>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</si>
  <si>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</si>
  <si>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</si>
  <si>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</si>
  <si>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</si>
  <si>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</si>
  <si>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</si>
  <si>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</si>
  <si>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</si>
  <si>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</si>
  <si>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</si>
  <si>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</si>
  <si>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</si>
  <si>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</si>
  <si>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</si>
  <si>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</si>
  <si>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</si>
  <si>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</si>
  <si>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</si>
  <si>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</si>
  <si>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</si>
  <si>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</si>
  <si>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</si>
  <si>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</si>
  <si>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</si>
  <si>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</si>
  <si>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</si>
  <si>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</si>
  <si>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</si>
  <si>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</si>
  <si>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</si>
  <si>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</si>
  <si>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</si>
  <si>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</si>
  <si>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</si>
  <si>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</si>
  <si>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</si>
  <si>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</si>
  <si>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</si>
  <si>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</si>
  <si>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</si>
  <si>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</si>
  <si>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</si>
  <si>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</si>
  <si>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</si>
  <si>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</si>
  <si>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</si>
  <si>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</si>
  <si>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</si>
  <si>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</si>
  <si>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</si>
  <si>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</si>
  <si>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</si>
  <si>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</si>
  <si>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</si>
  <si>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</si>
  <si>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</si>
  <si>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</si>
  <si>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</si>
  <si>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</si>
  <si>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</si>
  <si>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</si>
  <si>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</si>
  <si>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</si>
  <si>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</si>
  <si>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</si>
  <si>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</si>
  <si>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</si>
  <si>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</si>
  <si>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</si>
  <si>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</si>
  <si>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</si>
  <si>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</si>
  <si>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</si>
  <si>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</si>
  <si>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</si>
  <si>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</si>
  <si>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</si>
  <si>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</si>
  <si>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</si>
  <si>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</si>
  <si>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</si>
  <si>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</si>
  <si>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</si>
  <si>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</si>
  <si>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</si>
  <si>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</si>
  <si>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</si>
  <si>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</si>
  <si>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</si>
  <si>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</si>
  <si>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</si>
  <si>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</si>
  <si>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</si>
  <si>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</si>
  <si>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</si>
  <si>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</si>
  <si>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</si>
  <si>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</si>
  <si>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</si>
  <si>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</si>
  <si>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</si>
  <si>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</si>
  <si>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</si>
  <si>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</si>
  <si>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</si>
  <si>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</si>
  <si>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</si>
  <si>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</si>
  <si>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</si>
  <si>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</si>
  <si>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</si>
  <si>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</si>
  <si>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</si>
  <si>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</si>
  <si>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</si>
  <si>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</si>
  <si>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</si>
  <si>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</si>
  <si>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</si>
  <si>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</si>
  <si>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</si>
  <si>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</si>
  <si>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</si>
  <si>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</si>
  <si>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</si>
  <si>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</si>
  <si>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</si>
  <si>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</si>
  <si>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</si>
  <si>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</si>
  <si>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</si>
  <si>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</si>
  <si>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</si>
  <si>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</si>
  <si>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</si>
  <si>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</si>
  <si>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</si>
  <si>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</si>
  <si>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</si>
  <si>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</si>
  <si>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</si>
  <si>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</si>
  <si>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</si>
  <si>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</si>
  <si>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</si>
  <si>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</si>
  <si>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</si>
  <si>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</si>
  <si>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</si>
  <si>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</si>
  <si>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</si>
  <si>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</si>
  <si>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</si>
  <si>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</si>
  <si>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</si>
  <si>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</si>
  <si>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</si>
  <si>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</si>
  <si>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</si>
  <si>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</si>
  <si>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</si>
  <si>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</si>
  <si>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</si>
  <si>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</si>
  <si>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</si>
  <si>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</si>
  <si>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</si>
  <si>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</si>
  <si>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</si>
  <si>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</si>
  <si>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</si>
  <si>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</si>
  <si>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</si>
  <si>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</si>
  <si>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</si>
  <si>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</si>
  <si>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</si>
  <si>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251820191086</t>
  </si>
  <si>
    <t>2021-25-10000909</t>
  </si>
  <si>
    <t>calle 110 3-79  europark bod 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</si>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</sst>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5" zoomScale="85" zoomScaleNormal="8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8" t="s">
        <v>2719</v>
      </c>
      <c r="D15" s="35"/>
      <c r="E15" s="35"/>
      <c r="F15" s="5"/>
      <c r="G15" s="32" t="s">
        <v>1168</v>
      </c>
      <c r="H15" s="100" t="s">
        <v>516</v>
      </c>
      <c r="I15" s="32" t="s">
        <v>2624</v>
      </c>
      <c r="J15" s="105"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6">
        <v>802018708</v>
      </c>
      <c r="C20" s="5"/>
      <c r="D20" s="71"/>
      <c r="E20" s="5"/>
      <c r="F20" s="5"/>
      <c r="G20" s="5"/>
      <c r="H20" s="235"/>
      <c r="I20" s="141" t="s">
        <v>516</v>
      </c>
      <c r="J20" s="142" t="s">
        <v>545</v>
      </c>
      <c r="K20" s="143">
        <v>2409648765</v>
      </c>
      <c r="L20" s="144">
        <v>44193</v>
      </c>
      <c r="M20" s="144">
        <v>44561</v>
      </c>
      <c r="N20" s="127">
        <f>+(M20-L20)/30</f>
        <v>12.266666666666667</v>
      </c>
      <c r="O20" s="130"/>
      <c r="U20" s="126"/>
      <c r="V20" s="102">
        <f ca="1">NOW()</f>
        <v>44193.747782523147</v>
      </c>
      <c r="W20" s="102">
        <f ca="1">NOW()</f>
        <v>44193.747782523147</v>
      </c>
    </row>
    <row r="21" spans="1:23" ht="30" customHeight="1" outlineLevel="1" x14ac:dyDescent="0.3">
      <c r="A21" s="9"/>
      <c r="B21" s="69"/>
      <c r="C21" s="5"/>
      <c r="D21" s="5"/>
      <c r="E21" s="5"/>
      <c r="F21" s="5"/>
      <c r="G21" s="5"/>
      <c r="H21" s="68"/>
      <c r="I21" s="141" t="s">
        <v>516</v>
      </c>
      <c r="J21" s="142" t="s">
        <v>558</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521</v>
      </c>
      <c r="K22" s="143"/>
      <c r="L22" s="144"/>
      <c r="M22" s="144"/>
      <c r="N22" s="128">
        <f t="shared" ref="N22:N33" si="1">+(M22-L22)/30</f>
        <v>0</v>
      </c>
      <c r="O22" s="131"/>
    </row>
    <row r="23" spans="1:23" ht="30" customHeight="1" outlineLevel="1" x14ac:dyDescent="0.3">
      <c r="A23" s="9"/>
      <c r="B23" s="99"/>
      <c r="C23" s="21"/>
      <c r="D23" s="21"/>
      <c r="E23" s="21"/>
      <c r="F23" s="5"/>
      <c r="G23" s="5"/>
      <c r="H23" s="68"/>
      <c r="I23" s="141" t="s">
        <v>516</v>
      </c>
      <c r="J23" s="142" t="s">
        <v>626</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519</v>
      </c>
      <c r="K24" s="143"/>
      <c r="L24" s="144"/>
      <c r="M24" s="144"/>
      <c r="N24" s="128">
        <f t="shared" si="1"/>
        <v>0</v>
      </c>
      <c r="O24" s="131"/>
    </row>
    <row r="25" spans="1:23" ht="30" customHeight="1" outlineLevel="1" x14ac:dyDescent="0.3">
      <c r="A25" s="9"/>
      <c r="B25" s="99"/>
      <c r="C25" s="21"/>
      <c r="D25" s="21"/>
      <c r="E25" s="21"/>
      <c r="F25" s="5"/>
      <c r="G25" s="5"/>
      <c r="H25" s="68"/>
      <c r="I25" s="141" t="s">
        <v>516</v>
      </c>
      <c r="J25" s="142" t="s">
        <v>525</v>
      </c>
      <c r="K25" s="143"/>
      <c r="L25" s="144"/>
      <c r="M25" s="144"/>
      <c r="N25" s="128">
        <f t="shared" si="1"/>
        <v>0</v>
      </c>
      <c r="O25" s="131"/>
    </row>
    <row r="26" spans="1:23" ht="30" customHeight="1" outlineLevel="1" x14ac:dyDescent="0.3">
      <c r="A26" s="9"/>
      <c r="B26" s="99"/>
      <c r="C26" s="21"/>
      <c r="D26" s="21"/>
      <c r="E26" s="21"/>
      <c r="F26" s="5"/>
      <c r="G26" s="5"/>
      <c r="H26" s="68"/>
      <c r="I26" s="141" t="s">
        <v>516</v>
      </c>
      <c r="J26" s="142" t="s">
        <v>542</v>
      </c>
      <c r="K26" s="143"/>
      <c r="L26" s="144"/>
      <c r="M26" s="144"/>
      <c r="N26" s="128">
        <f t="shared" si="1"/>
        <v>0</v>
      </c>
      <c r="O26" s="131"/>
    </row>
    <row r="27" spans="1:23" ht="30" customHeight="1" outlineLevel="1" x14ac:dyDescent="0.3">
      <c r="A27" s="9"/>
      <c r="B27" s="99"/>
      <c r="C27" s="21"/>
      <c r="D27" s="21"/>
      <c r="E27" s="21"/>
      <c r="F27" s="5"/>
      <c r="G27" s="5"/>
      <c r="H27" s="68"/>
      <c r="I27" s="141" t="s">
        <v>516</v>
      </c>
      <c r="J27" s="142" t="s">
        <v>541</v>
      </c>
      <c r="K27" s="143"/>
      <c r="L27" s="144"/>
      <c r="M27" s="144"/>
      <c r="N27" s="128">
        <f t="shared" si="1"/>
        <v>0</v>
      </c>
      <c r="O27" s="131"/>
    </row>
    <row r="28" spans="1:23" ht="30" customHeight="1" outlineLevel="1" x14ac:dyDescent="0.3">
      <c r="A28" s="9"/>
      <c r="B28" s="99"/>
      <c r="C28" s="21"/>
      <c r="D28" s="21"/>
      <c r="E28" s="21"/>
      <c r="F28" s="5"/>
      <c r="G28" s="5"/>
      <c r="H28" s="68"/>
      <c r="I28" s="141"/>
      <c r="J28" s="142"/>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FUNDACION SALUD Y BIENESTAR</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2717</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4"/>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4"/>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3">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3">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3">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3">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3">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3">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3">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3">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3">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3">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3">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3">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3">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3">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3">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3">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3">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3">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3">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3">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3">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3">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3">
      <c r="A71" s="136">
        <v>24</v>
      </c>
      <c r="B71" s="64" t="s">
        <v>2677</v>
      </c>
      <c r="C71" s="65" t="s">
        <v>31</v>
      </c>
      <c r="D71" s="113" t="s">
        <v>2718</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3">
      <c r="A72" s="136">
        <v>25</v>
      </c>
      <c r="B72" s="64" t="s">
        <v>2677</v>
      </c>
      <c r="C72" s="65" t="s">
        <v>31</v>
      </c>
      <c r="D72" s="113" t="s">
        <v>2718</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3">
      <c r="A73" s="136">
        <v>26</v>
      </c>
      <c r="B73" s="64" t="s">
        <v>2677</v>
      </c>
      <c r="C73" s="65" t="s">
        <v>31</v>
      </c>
      <c r="D73" s="113" t="s">
        <v>2718</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3">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3">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3">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3">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3">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3">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3">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3">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3">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3">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3">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3">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3">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3">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3">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3">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3">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3">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3">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3">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3">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3">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3">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3">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3">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3">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3">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3">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3">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3">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3">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3">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3">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3">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4"/>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3">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3">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3">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3">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3">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3">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3">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3">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3">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3">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4"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4" t="s">
        <v>26</v>
      </c>
      <c r="E167" s="8"/>
      <c r="F167" s="5"/>
      <c r="G167" s="104" t="s">
        <v>26</v>
      </c>
      <c r="I167" s="207" t="s">
        <v>2643</v>
      </c>
      <c r="J167" s="208"/>
      <c r="K167" s="208"/>
      <c r="L167" s="208"/>
      <c r="M167" s="208"/>
      <c r="N167" s="208"/>
      <c r="O167" s="209"/>
      <c r="U167" s="51"/>
    </row>
    <row r="168" spans="1:28" x14ac:dyDescent="0.3">
      <c r="A168" s="9"/>
      <c r="B168" s="226" t="s">
        <v>2658</v>
      </c>
      <c r="C168" s="226"/>
      <c r="D168" s="226"/>
      <c r="E168" s="8"/>
      <c r="F168" s="5"/>
      <c r="H168" s="79" t="s">
        <v>2657</v>
      </c>
      <c r="I168" s="207"/>
      <c r="J168" s="208"/>
      <c r="K168" s="208"/>
      <c r="L168" s="208"/>
      <c r="M168" s="208"/>
      <c r="N168" s="208"/>
      <c r="O168" s="209"/>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4"/>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c r="G179" s="157" t="str">
        <f>IF(F179&gt;0,SUM(E179+F179),"")</f>
        <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8">
        <f>+SUM(G179:G182)</f>
        <v>0</v>
      </c>
      <c r="D185" s="89" t="s">
        <v>2628</v>
      </c>
      <c r="E185" s="92">
        <f>+(C185*SUM(K20:K35))</f>
        <v>0</v>
      </c>
      <c r="F185" s="90"/>
      <c r="G185" s="91"/>
      <c r="H185" s="86"/>
      <c r="I185" s="88" t="s">
        <v>2627</v>
      </c>
      <c r="J185" s="158">
        <f>+SUM(M179:M183)</f>
        <v>0.02</v>
      </c>
      <c r="K185" s="228" t="s">
        <v>2628</v>
      </c>
      <c r="L185" s="228"/>
      <c r="M185" s="92">
        <f>+J185*(SUM(K20:K35))</f>
        <v>48192975.300000004</v>
      </c>
      <c r="N185" s="93"/>
      <c r="O185" s="94"/>
    </row>
    <row r="186" spans="1:28" ht="15" thickBot="1" x14ac:dyDescent="0.35">
      <c r="A186" s="10"/>
      <c r="B186" s="95"/>
      <c r="C186" s="95"/>
      <c r="D186" s="95"/>
      <c r="E186" s="95"/>
      <c r="F186" s="95"/>
      <c r="G186" s="95"/>
      <c r="H186" s="95"/>
      <c r="I186" s="160" t="s">
        <v>2673</v>
      </c>
      <c r="J186" s="95"/>
      <c r="K186" s="95"/>
      <c r="L186" s="95"/>
      <c r="M186" s="95"/>
      <c r="N186" s="96"/>
      <c r="O186" s="97"/>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4"/>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41961</v>
      </c>
      <c r="D193" s="5"/>
      <c r="E193" s="118">
        <v>1878</v>
      </c>
      <c r="F193" s="5"/>
      <c r="G193" s="5"/>
      <c r="H193" s="139" t="s">
        <v>2692</v>
      </c>
      <c r="J193" s="5"/>
      <c r="K193" s="119">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4"/>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0" t="s">
        <v>2693</v>
      </c>
      <c r="J211" s="27" t="s">
        <v>2622</v>
      </c>
      <c r="K211" s="140" t="s">
        <v>2720</v>
      </c>
      <c r="L211" s="21"/>
      <c r="M211" s="21"/>
      <c r="N211" s="21"/>
      <c r="O211" s="8"/>
    </row>
    <row r="212" spans="1:15" x14ac:dyDescent="0.3">
      <c r="A212" s="9"/>
      <c r="B212" s="27" t="s">
        <v>2619</v>
      </c>
      <c r="C212" s="139" t="s">
        <v>2692</v>
      </c>
      <c r="D212" s="21"/>
      <c r="G212" s="27" t="s">
        <v>2621</v>
      </c>
      <c r="H212" s="140" t="s">
        <v>2694</v>
      </c>
      <c r="J212" s="27" t="s">
        <v>2623</v>
      </c>
      <c r="K212" s="139"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schemas.microsoft.com/office/infopath/2007/PartnerControls"/>
    <ds:schemaRef ds:uri="http://www.w3.org/XML/1998/namespace"/>
    <ds:schemaRef ds:uri="http://purl.org/dc/dcmitype/"/>
    <ds:schemaRef ds:uri="http://purl.org/dc/term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2020-12-24T03:09:26Z</cp:lastPrinted>
  <dcterms:created xsi:type="dcterms:W3CDTF">2020-10-14T21:57:42Z</dcterms:created>
  <dcterms:modified xsi:type="dcterms:W3CDTF">2020-12-28T22:57:14Z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